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INGUAT\INFORMACIÓN PÚBLICA\2024\MARZO\"/>
    </mc:Choice>
  </mc:AlternateContent>
  <xr:revisionPtr revIDLastSave="0" documentId="13_ncr:1_{D2233988-51ED-47A6-8730-B879D50140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1 y 022 GENERAL" sheetId="28" r:id="rId1"/>
  </sheets>
  <definedNames>
    <definedName name="_xlnm._FilterDatabase" localSheetId="0" hidden="1">'011 y 022 GENERAL'!$A$15:$N$380</definedName>
    <definedName name="Print_Titles" localSheetId="0">'011 y 022 GENERAL'!$1:$15</definedName>
    <definedName name="_xlnm.Print_Titles" localSheetId="0">'011 y 022 GENERAL'!$1:$15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07" i="28" l="1"/>
  <c r="N111" i="28" l="1"/>
  <c r="N57" i="28"/>
  <c r="N55" i="28"/>
  <c r="N30" i="28"/>
  <c r="N237" i="28" l="1"/>
  <c r="N232" i="28"/>
  <c r="N206" i="28"/>
  <c r="N198" i="28"/>
  <c r="N169" i="28"/>
  <c r="N329" i="28"/>
  <c r="N155" i="28" l="1"/>
  <c r="N138" i="28"/>
  <c r="N192" i="28" l="1"/>
  <c r="N226" i="28"/>
  <c r="N244" i="28"/>
  <c r="N217" i="28"/>
  <c r="N282" i="28"/>
  <c r="N242" i="28" l="1"/>
  <c r="N204" i="28" l="1"/>
  <c r="N294" i="28" l="1"/>
  <c r="N304" i="28"/>
  <c r="N235" i="28"/>
  <c r="N253" i="28"/>
  <c r="N179" i="28"/>
  <c r="N335" i="28"/>
  <c r="N377" i="28" l="1"/>
  <c r="N163" i="28"/>
  <c r="N133" i="28"/>
  <c r="N46" i="28"/>
  <c r="N267" i="28"/>
  <c r="N224" i="28"/>
  <c r="N261" i="28"/>
  <c r="N290" i="28"/>
  <c r="N213" i="28" l="1"/>
  <c r="N308" i="28" l="1"/>
  <c r="N21" i="28" l="1"/>
  <c r="N375" i="28"/>
  <c r="N256" i="28"/>
  <c r="N178" i="28"/>
  <c r="N306" i="28"/>
  <c r="N203" i="28" l="1"/>
  <c r="N139" i="28"/>
  <c r="N222" i="28"/>
  <c r="N250" i="28" l="1"/>
  <c r="N274" i="28" l="1"/>
  <c r="N19" i="28"/>
  <c r="N214" i="28"/>
  <c r="G75" i="28" l="1"/>
  <c r="N353" i="28"/>
  <c r="H164" i="28"/>
  <c r="N64" i="28" l="1"/>
  <c r="N372" i="28" l="1"/>
  <c r="N320" i="28"/>
  <c r="N283" i="28"/>
  <c r="N255" i="28"/>
  <c r="N305" i="28"/>
  <c r="N143" i="28"/>
  <c r="N360" i="28"/>
  <c r="N351" i="28"/>
  <c r="N187" i="28" l="1"/>
  <c r="N180" i="28"/>
  <c r="N366" i="28" l="1"/>
  <c r="N248" i="28"/>
  <c r="N172" i="28"/>
  <c r="N153" i="28"/>
  <c r="N223" i="28"/>
  <c r="N276" i="28"/>
  <c r="N257" i="28"/>
  <c r="N47" i="28"/>
  <c r="N62" i="28"/>
  <c r="N17" i="28"/>
  <c r="N18" i="28"/>
  <c r="N20" i="28"/>
  <c r="N22" i="28"/>
  <c r="N23" i="28"/>
  <c r="N24" i="28"/>
  <c r="N25" i="28"/>
  <c r="N26" i="28"/>
  <c r="N27" i="28"/>
  <c r="N28" i="28"/>
  <c r="N29" i="28"/>
  <c r="N31" i="28"/>
  <c r="F32" i="28"/>
  <c r="G32" i="28"/>
  <c r="H32" i="28"/>
  <c r="I32" i="28"/>
  <c r="N33" i="28"/>
  <c r="N34" i="28"/>
  <c r="N35" i="28"/>
  <c r="N36" i="28"/>
  <c r="N37" i="28"/>
  <c r="N38" i="28"/>
  <c r="N39" i="28"/>
  <c r="N40" i="28"/>
  <c r="N41" i="28"/>
  <c r="N42" i="28"/>
  <c r="N43" i="28"/>
  <c r="N44" i="28"/>
  <c r="N45" i="28"/>
  <c r="N49" i="28"/>
  <c r="N50" i="28"/>
  <c r="N51" i="28"/>
  <c r="N52" i="28"/>
  <c r="N53" i="28"/>
  <c r="N54" i="28"/>
  <c r="N56" i="28"/>
  <c r="N58" i="28"/>
  <c r="N59" i="28"/>
  <c r="N60" i="28"/>
  <c r="N61" i="28"/>
  <c r="N63" i="28"/>
  <c r="N65" i="28"/>
  <c r="N66" i="28"/>
  <c r="N67" i="28"/>
  <c r="N68" i="28"/>
  <c r="N69" i="28"/>
  <c r="N70" i="28"/>
  <c r="N71" i="28"/>
  <c r="N72" i="28"/>
  <c r="N73" i="28"/>
  <c r="N74" i="28"/>
  <c r="N75" i="28"/>
  <c r="N76" i="28"/>
  <c r="N77" i="28"/>
  <c r="N78" i="28"/>
  <c r="N79" i="28"/>
  <c r="N80" i="28"/>
  <c r="N81" i="28"/>
  <c r="N82" i="28"/>
  <c r="N83" i="28"/>
  <c r="N84" i="28"/>
  <c r="N85" i="28"/>
  <c r="N86" i="28"/>
  <c r="N87" i="28"/>
  <c r="N88" i="28"/>
  <c r="N89" i="28"/>
  <c r="N90" i="28"/>
  <c r="N91" i="28"/>
  <c r="N92" i="28"/>
  <c r="N93" i="28"/>
  <c r="N94" i="28"/>
  <c r="N95" i="28"/>
  <c r="N96" i="28"/>
  <c r="N97" i="28"/>
  <c r="N98" i="28"/>
  <c r="N99" i="28"/>
  <c r="N100" i="28"/>
  <c r="N101" i="28"/>
  <c r="N102" i="28"/>
  <c r="N103" i="28"/>
  <c r="N104" i="28"/>
  <c r="N105" i="28"/>
  <c r="N106" i="28"/>
  <c r="N107" i="28"/>
  <c r="N108" i="28"/>
  <c r="N109" i="28"/>
  <c r="N110" i="28"/>
  <c r="N112" i="28"/>
  <c r="N113" i="28"/>
  <c r="N114" i="28"/>
  <c r="N115" i="28"/>
  <c r="N116" i="28"/>
  <c r="N117" i="28"/>
  <c r="N118" i="28"/>
  <c r="N119" i="28"/>
  <c r="N120" i="28"/>
  <c r="N121" i="28"/>
  <c r="N122" i="28"/>
  <c r="N123" i="28"/>
  <c r="N124" i="28"/>
  <c r="N125" i="28"/>
  <c r="N126" i="28"/>
  <c r="N127" i="28"/>
  <c r="N128" i="28"/>
  <c r="N129" i="28"/>
  <c r="N130" i="28"/>
  <c r="N131" i="28"/>
  <c r="N132" i="28"/>
  <c r="N312" i="28"/>
  <c r="N313" i="28"/>
  <c r="N314" i="28"/>
  <c r="N315" i="28"/>
  <c r="N316" i="28"/>
  <c r="N317" i="28"/>
  <c r="N318" i="28"/>
  <c r="N319" i="28"/>
  <c r="N341" i="28"/>
  <c r="N359" i="28"/>
  <c r="N348" i="28"/>
  <c r="N349" i="28"/>
  <c r="N370" i="28"/>
  <c r="N371" i="28"/>
  <c r="N32" i="28" l="1"/>
  <c r="N278" i="28" l="1"/>
  <c r="N236" i="28"/>
  <c r="N227" i="28" l="1"/>
  <c r="N152" i="28"/>
  <c r="N286" i="28"/>
  <c r="N271" i="28"/>
  <c r="N202" i="28"/>
  <c r="N48" i="28"/>
  <c r="N189" i="28" l="1"/>
  <c r="N263" i="28" l="1"/>
  <c r="N328" i="28"/>
  <c r="N292" i="28"/>
  <c r="N175" i="28"/>
  <c r="N299" i="28"/>
  <c r="N174" i="28" l="1"/>
  <c r="N184" i="28"/>
  <c r="N166" i="28" l="1"/>
  <c r="N266" i="28" l="1"/>
  <c r="N287" i="28" l="1"/>
  <c r="N288" i="28"/>
  <c r="N289" i="28"/>
  <c r="N291" i="28"/>
  <c r="N260" i="28"/>
  <c r="N262" i="28"/>
  <c r="N264" i="28"/>
  <c r="N268" i="28"/>
  <c r="N269" i="28"/>
  <c r="N158" i="28"/>
  <c r="N357" i="28" l="1"/>
  <c r="N190" i="28" l="1"/>
  <c r="N225" i="28" l="1"/>
  <c r="N365" i="28"/>
  <c r="N279" i="28"/>
  <c r="N142" i="28"/>
  <c r="N229" i="28"/>
  <c r="N247" i="28" l="1"/>
  <c r="N272" i="28" l="1"/>
  <c r="N228" i="28"/>
  <c r="N177" i="28"/>
  <c r="N141" i="28" l="1"/>
  <c r="N164" i="28"/>
  <c r="N199" i="28"/>
  <c r="N182" i="28"/>
  <c r="N243" i="28"/>
  <c r="N135" i="28" l="1"/>
  <c r="N136" i="28"/>
  <c r="N231" i="28"/>
  <c r="N358" i="28" l="1"/>
  <c r="N332" i="28" l="1"/>
  <c r="N195" i="28" l="1"/>
  <c r="N221" i="28" l="1"/>
  <c r="N373" i="28" l="1"/>
  <c r="N162" i="28" l="1"/>
  <c r="N270" i="28"/>
  <c r="N280" i="28" l="1"/>
  <c r="N183" i="28"/>
  <c r="N140" i="28"/>
  <c r="N157" i="28" l="1"/>
  <c r="N160" i="28"/>
  <c r="N376" i="28" l="1"/>
  <c r="N293" i="28" l="1"/>
  <c r="N285" i="28"/>
  <c r="N284" i="28"/>
  <c r="N277" i="28"/>
  <c r="N275" i="28"/>
  <c r="N273" i="28"/>
  <c r="N259" i="28"/>
  <c r="N258" i="28"/>
  <c r="N254" i="28"/>
  <c r="N252" i="28"/>
  <c r="N251" i="28"/>
  <c r="N249" i="28"/>
  <c r="N246" i="28"/>
  <c r="N245" i="28"/>
  <c r="N241" i="28"/>
  <c r="N240" i="28"/>
  <c r="N239" i="28"/>
  <c r="N238" i="28"/>
  <c r="N234" i="28"/>
  <c r="N233" i="28"/>
  <c r="N230" i="28"/>
  <c r="N307" i="28"/>
  <c r="N309" i="28" s="1"/>
  <c r="N220" i="28"/>
  <c r="N219" i="28"/>
  <c r="N218" i="28"/>
  <c r="N216" i="28"/>
  <c r="N215" i="28"/>
  <c r="N212" i="28"/>
  <c r="N211" i="28"/>
  <c r="N210" i="28"/>
  <c r="N209" i="28"/>
  <c r="N208" i="28"/>
  <c r="N205" i="28"/>
  <c r="N201" i="28"/>
  <c r="N200" i="28"/>
  <c r="N281" i="28"/>
  <c r="N197" i="28"/>
  <c r="N196" i="28"/>
  <c r="N194" i="28"/>
  <c r="N193" i="28"/>
  <c r="N191" i="28"/>
  <c r="N188" i="28"/>
  <c r="N186" i="28"/>
  <c r="N185" i="28"/>
  <c r="N181" i="28"/>
  <c r="N343" i="28"/>
  <c r="N176" i="28"/>
  <c r="N173" i="28"/>
  <c r="N171" i="28"/>
  <c r="N170" i="28"/>
  <c r="N168" i="28"/>
  <c r="N167" i="28"/>
  <c r="N165" i="28"/>
  <c r="N161" i="28"/>
  <c r="N265" i="28"/>
  <c r="N159" i="28"/>
  <c r="N156" i="28"/>
  <c r="N154" i="28"/>
  <c r="N151" i="28"/>
  <c r="N150" i="28"/>
  <c r="N149" i="28"/>
  <c r="N148" i="28"/>
  <c r="N147" i="28"/>
  <c r="N146" i="28"/>
  <c r="N145" i="28"/>
  <c r="N144" i="28"/>
  <c r="N137" i="28"/>
  <c r="N134" i="28"/>
  <c r="N295" i="28" l="1"/>
  <c r="N323" i="28"/>
  <c r="N356" i="28" l="1"/>
  <c r="N321" i="28" l="1"/>
  <c r="N374" i="28" l="1"/>
  <c r="N378" i="28" s="1"/>
  <c r="N364" i="28"/>
  <c r="N367" i="28" s="1"/>
  <c r="N350" i="28"/>
  <c r="N355" i="28"/>
  <c r="N352" i="28"/>
  <c r="N342" i="28"/>
  <c r="N344" i="28"/>
  <c r="N330" i="28"/>
  <c r="N327" i="28"/>
  <c r="N334" i="28"/>
  <c r="N333" i="28"/>
  <c r="N331" i="28"/>
  <c r="N325" i="28"/>
  <c r="N326" i="28"/>
  <c r="N324" i="28"/>
  <c r="N322" i="28"/>
  <c r="N298" i="28"/>
  <c r="N354" i="28"/>
  <c r="N336" i="28" l="1"/>
  <c r="N300" i="28"/>
  <c r="N303" i="28"/>
  <c r="N361" i="28"/>
  <c r="N345" i="28"/>
  <c r="N379" i="28" l="1"/>
</calcChain>
</file>

<file path=xl/sharedStrings.xml><?xml version="1.0" encoding="utf-8"?>
<sst xmlns="http://schemas.openxmlformats.org/spreadsheetml/2006/main" count="1131" uniqueCount="394">
  <si>
    <t>PROFESIONAL II</t>
  </si>
  <si>
    <t>PROFESIONAL JEFE I</t>
  </si>
  <si>
    <t>TRABAJADOR OPERATIVO II</t>
  </si>
  <si>
    <t>TECNICO II</t>
  </si>
  <si>
    <t>OFICINISTA II</t>
  </si>
  <si>
    <t>TRABAJADOR ESPECIALIZADO I</t>
  </si>
  <si>
    <t>TECNICO I</t>
  </si>
  <si>
    <t>PROFESIONAL I</t>
  </si>
  <si>
    <t>OFICINISTA I</t>
  </si>
  <si>
    <t>PROFESIONAL JEFE III</t>
  </si>
  <si>
    <t>TECNICO PROFESIONAL I</t>
  </si>
  <si>
    <t>SECRETARIA EJECUTIVA II</t>
  </si>
  <si>
    <t>JEFE TECNICO PROFESIONAL I</t>
  </si>
  <si>
    <t>TECNICO PROFESIONAL II</t>
  </si>
  <si>
    <t>TRABAJADOR OPERATIVO III</t>
  </si>
  <si>
    <t>Puesto</t>
  </si>
  <si>
    <t>TRABAJADOR OPERATIVO POR CONTRATO</t>
  </si>
  <si>
    <t>TECNICO POR CONTRATO</t>
  </si>
  <si>
    <t>TECNICO PROFESIONAL POR CONTRATO</t>
  </si>
  <si>
    <t>PROFESIONAL POR CONTRATO</t>
  </si>
  <si>
    <t>Bonificación Salarial</t>
  </si>
  <si>
    <t>Sueldo Base</t>
  </si>
  <si>
    <t>Complemento Salarial</t>
  </si>
  <si>
    <t>Bon. Profesional</t>
  </si>
  <si>
    <t>Bon.  por Antigüedad</t>
  </si>
  <si>
    <t>Interinato</t>
  </si>
  <si>
    <t>Pasos Salariales</t>
  </si>
  <si>
    <t>Sueldo Mensual</t>
  </si>
  <si>
    <t>Nombre</t>
  </si>
  <si>
    <t>ALVARO ESTUARDO VELASQUEZ MONTERROSO</t>
  </si>
  <si>
    <t>ANA BEATRIZ PINEDA QUIÑONEZ</t>
  </si>
  <si>
    <t>ANA LISSETTE AMBROSIO GRAVES</t>
  </si>
  <si>
    <t>ARTURO GUADALUPE ANDRADE MENDEZ</t>
  </si>
  <si>
    <t>AXEL ROGELIO OCHOA ESPAÑA</t>
  </si>
  <si>
    <t>BAYRON JAMILTON CASTAÑEDA RIVERA</t>
  </si>
  <si>
    <t>BENEDICTO  SALGUERO ESQUIVEL</t>
  </si>
  <si>
    <t>BENJAMIN  LUNA RODRIGUEZ</t>
  </si>
  <si>
    <t>BRENDA VERONICA SANCHEZ PEREZ</t>
  </si>
  <si>
    <t>CARLOS ADRIAN CALLEJAS CARRANZA</t>
  </si>
  <si>
    <t>CARLOS FELIPE ESTRADA LOPEZ</t>
  </si>
  <si>
    <t>CESAR AUGUSTO JIMENEZ RODRIGUEZ</t>
  </si>
  <si>
    <t>CESAR OSWALDO MELGAR BARILLAS</t>
  </si>
  <si>
    <t>CLAUDIA BEATRIZ GOMEZ AVILA</t>
  </si>
  <si>
    <t>DAMIAN  MENDEZ ALVAREZ</t>
  </si>
  <si>
    <t>DINA ELISA VALDEZ ESTRADA</t>
  </si>
  <si>
    <t>DORA NINETH CASTILLO FERNANDEZ</t>
  </si>
  <si>
    <t>EDITH VIONETH ANAVISCA SANDOVAL</t>
  </si>
  <si>
    <t>EDWIN ROCAEL DE PAZ MEOÑO</t>
  </si>
  <si>
    <t>EDY  ESTRADA BARRERA</t>
  </si>
  <si>
    <t>ELBA ALEJANDRINA SILVA MENENDEZ</t>
  </si>
  <si>
    <t>ELVER ALBERTO MARTINEZ MARTINEZ</t>
  </si>
  <si>
    <t>ENOC SALOMON REYES BETETA</t>
  </si>
  <si>
    <t>ERIC OMAR ALVAREZ</t>
  </si>
  <si>
    <t>FABIAN  DIAZ PAZ</t>
  </si>
  <si>
    <t>FABIOLA  GARCIA HERNANDEZ</t>
  </si>
  <si>
    <t>FEDERICO  XITUMUL HERNANDEZ</t>
  </si>
  <si>
    <t>GERARDO MANUEL MUÑOZ LORENZANA</t>
  </si>
  <si>
    <t>GIOVANNI HEINZ RAMIREZ MEJIA</t>
  </si>
  <si>
    <t>HECTOR LEONEL SANDOVAL OSORIO</t>
  </si>
  <si>
    <t>HERWER ORLANDO CASTILLO VALDES</t>
  </si>
  <si>
    <t>ILIANA ELIZABETH REYES JUAREZ</t>
  </si>
  <si>
    <t>IRMA HAYDEE NAJERA GARCIA</t>
  </si>
  <si>
    <t>ISAIAS  CRUZ ORELLANA</t>
  </si>
  <si>
    <t>JADY ROCAEL CASTAÑEDA GRAJEDA</t>
  </si>
  <si>
    <t>JOEL ISAI LOPEZ VELA</t>
  </si>
  <si>
    <t>JORGE ARNOLDO PEREZ OVIEDO</t>
  </si>
  <si>
    <t>JORGE ISMAEL CANEL</t>
  </si>
  <si>
    <t>JORGE LUCAS CUXIL MARROQUIN</t>
  </si>
  <si>
    <t>JORGE MARIO SAMAYOA LOPEZ</t>
  </si>
  <si>
    <t>JOSE ALFREDO PEREZ</t>
  </si>
  <si>
    <t>JOSE DAMIAN MONTEPEQUE CUELLAR</t>
  </si>
  <si>
    <t>JOSE EDUARDO DUBON URBINA</t>
  </si>
  <si>
    <t>JULIO ANTONIO GIRON BETETA</t>
  </si>
  <si>
    <t>LESBIA NINETT RAMOS HERNANDEZ</t>
  </si>
  <si>
    <t>LESLY TEODORO JAMEZ ALVARADO</t>
  </si>
  <si>
    <t>LISBETH ALEJANDRA MONROY FIGUEROA</t>
  </si>
  <si>
    <t>LUIS AROLDO SAUCEDO RODAS</t>
  </si>
  <si>
    <t>LUIS JOSE HERNANDEZ GONZALEZ</t>
  </si>
  <si>
    <t>MANUEL  CAAL CAZ</t>
  </si>
  <si>
    <t>MARCO TULIO FIGUEROA MENDEZ</t>
  </si>
  <si>
    <t>MARCO TULIO ZENTENO QUEZADA</t>
  </si>
  <si>
    <t>MARIA ALEJANDRA ALVIZURES TORRES</t>
  </si>
  <si>
    <t>MARIA VERONICA MORASKY AVALOS</t>
  </si>
  <si>
    <t>MARYSOL  GIRON LUCERO</t>
  </si>
  <si>
    <t>MAURO LEONEL VILLATORO GUTIERREZ</t>
  </si>
  <si>
    <t>MILAGRO OFELIA MARROQUIN RODRIGUEZ</t>
  </si>
  <si>
    <t>MIRNA LETICIA GUERRA GUADRON</t>
  </si>
  <si>
    <t>NATALIO ARAEL OSORIO MATTA</t>
  </si>
  <si>
    <t>NEIL YURI MARIANO VILLATORO RAMOS</t>
  </si>
  <si>
    <t>NORMA  CORDON SAGASTUME</t>
  </si>
  <si>
    <t>OLIVIER ANTOINE ORDOÑEZ GUAY</t>
  </si>
  <si>
    <t>OTTO ROLANDO PAZ DE PAZ</t>
  </si>
  <si>
    <t>PABLO ALONZO BHOR AVENDAÑO</t>
  </si>
  <si>
    <t>RENE OCTAVIO DELIO SAMAYOA</t>
  </si>
  <si>
    <t>ROBERTO  CEBALLOS HERNANDEZ</t>
  </si>
  <si>
    <t>ROS MARIA JEANETTE ALVARADO MOLINA</t>
  </si>
  <si>
    <t>ROSA AMALIA ALONZO MOSCOSO</t>
  </si>
  <si>
    <t>ROSA CONSUELO PALACIOS</t>
  </si>
  <si>
    <t>ROSA ELBA PICHIYA UMUL</t>
  </si>
  <si>
    <t>SANTOS  RAMIREZ BENITES</t>
  </si>
  <si>
    <t>SURAMA EUNICE GALVEZ GUZMAN</t>
  </si>
  <si>
    <t>TOMAS ALBERTO PACHECO MIJANGOS</t>
  </si>
  <si>
    <t>VALENTIN FELIPE PIRIR CAX</t>
  </si>
  <si>
    <t>VICTOR ESTUARDO BARRIOS HERRERA</t>
  </si>
  <si>
    <t>VICTOR HUGO RAMOS CONTRERAS</t>
  </si>
  <si>
    <t>VICTOR MANUEL GONZALEZ RODRIGUEZ</t>
  </si>
  <si>
    <t>VILMA MARIBEL PAREDES MENDOZA</t>
  </si>
  <si>
    <t>VIRGINIA AZUCENA SOTO RODRIGUEZ</t>
  </si>
  <si>
    <t>WALDEMAR  ORELLANA IPIÑA</t>
  </si>
  <si>
    <t>WALKER  DE LA VEGA CARRANZA</t>
  </si>
  <si>
    <t>WALTER ROLANDO GUEVARA MEJIA</t>
  </si>
  <si>
    <t>YOLANDA MARLENE CONTRERAS RODRIGUEZ</t>
  </si>
  <si>
    <t>AIDA MARIBEL LOPEZ RAMIREZ</t>
  </si>
  <si>
    <t>ALMA GRISCELDA RIVERA BORRAYO</t>
  </si>
  <si>
    <t>ALMA CLAUDIA LORENA PONCIANO HERNANDEZ</t>
  </si>
  <si>
    <t>ARMANDO  ARRIAGA DEL CID</t>
  </si>
  <si>
    <t>BLANCA AGUSTINA VELASQUEZ MAZARIEGOS</t>
  </si>
  <si>
    <t>BRENDA MARIBEL CHAVEZ ORTIZ</t>
  </si>
  <si>
    <t>CARLOS  CHUMIL</t>
  </si>
  <si>
    <t>CLARA MAGALY HERNANDEZ CASTILLO</t>
  </si>
  <si>
    <t>CLEIDY ARISTELIA GALICIA COTA</t>
  </si>
  <si>
    <t>DANIELA ALEXANDRA FRANCO LIMA</t>
  </si>
  <si>
    <t>ELDA VERONICA JUMIQUE RAMOS</t>
  </si>
  <si>
    <t>ERICK ADOLFO CASTILLO</t>
  </si>
  <si>
    <t>ERICK MOISES BARRIENTOS AMAYA</t>
  </si>
  <si>
    <t>EVELYN MARLENI CHACON ZUÑIGA</t>
  </si>
  <si>
    <t>HIDALIA IGNACIA PEREZ CABRERA</t>
  </si>
  <si>
    <t>HUGO DANILO CASTILLO</t>
  </si>
  <si>
    <t>IRIS ANABELLA MATA RAMIREZ</t>
  </si>
  <si>
    <t>IRMA ELIZABETH LOPEZ CHIAN</t>
  </si>
  <si>
    <t>JOSE LIBERTO ALONZO</t>
  </si>
  <si>
    <t>JOSE MARIANO SANTIZO URIZAR</t>
  </si>
  <si>
    <t>JOSUE MAURICIO SALAZAR</t>
  </si>
  <si>
    <t>JUAN ALBERTO TOLICO CARIAS</t>
  </si>
  <si>
    <t>JUAN CARLOS GONZALEZ CORONADO</t>
  </si>
  <si>
    <t>JUAN MANUEL PEREZ MOREJON</t>
  </si>
  <si>
    <t>JULIO CESAR VELASQUEZ SANABRIA</t>
  </si>
  <si>
    <t>KAREN LORENA GARCIA HERNANDEZ</t>
  </si>
  <si>
    <t>LISBETH ANGELICA VALENZUELA MARROQUIN</t>
  </si>
  <si>
    <t>LUIS ARTURO SANCHEZ GUZMAN</t>
  </si>
  <si>
    <t>MARCOS  CAAL SIQUIC</t>
  </si>
  <si>
    <t>MARIA DEL ROSARIO ORELLANA ENRIQUEZ</t>
  </si>
  <si>
    <t>MARIHAYDEE  ORDOÑEZ CAMEY</t>
  </si>
  <si>
    <t>MARIO AROLDO BACHAN ARRIAZA</t>
  </si>
  <si>
    <t>MARLON VINICIO PERALTA GARCIA</t>
  </si>
  <si>
    <t>MAURA DE JESUS ISPACHE JOLON</t>
  </si>
  <si>
    <t>MIRIAM VICTORIA JUAREZ AGUIRRE</t>
  </si>
  <si>
    <t>NANCY PATRICIA DELGADO PRADO</t>
  </si>
  <si>
    <t>OSCAR FERMIN PEREZ ORON</t>
  </si>
  <si>
    <t>RONNY AIME CASTELLANOS PAZ</t>
  </si>
  <si>
    <t>SANDY GORETTY  ROSANA TELLO MERIDA</t>
  </si>
  <si>
    <t>SUSSAN PAOLA GARCIA DAVILA</t>
  </si>
  <si>
    <t>VIVIAN MARICELA BARILLAS MOTTA</t>
  </si>
  <si>
    <t>WILFREDO ANTONIO ROJAS</t>
  </si>
  <si>
    <t>YONI ESTUARDO VALENZUELA ASENCIO</t>
  </si>
  <si>
    <t>ANNA PAOLA CHAMORRO BOTOVCHENCO</t>
  </si>
  <si>
    <t>KARY IVONNE TENI CACAO</t>
  </si>
  <si>
    <t>OSMAN DANILO RODRIGUEZ CIFUENTES</t>
  </si>
  <si>
    <t>EDGAR RIGOBERTO VELASQUEZ PEREZ</t>
  </si>
  <si>
    <t>JUAN FRANCISCO GONZALEZ FLORES</t>
  </si>
  <si>
    <t>JENIFFER PAOLA SANDOVAL CANEL</t>
  </si>
  <si>
    <t>SAMUEL PEREZ</t>
  </si>
  <si>
    <t>PROFESIONAL JEFE POR CONTRATO</t>
  </si>
  <si>
    <t>MONICA GABRIELA ACAJABON BUCH</t>
  </si>
  <si>
    <t>SECRETARIA OFICINISTA I</t>
  </si>
  <si>
    <t>GRISELDA DARDON ARRIAZA</t>
  </si>
  <si>
    <t>JUAN MANUEL BORRAYO MORALES</t>
  </si>
  <si>
    <t>AGUEDA GUISELA RAMIREZ MOINO</t>
  </si>
  <si>
    <t>ANTONIO BARRIENTOS ESQUITE</t>
  </si>
  <si>
    <t>JORGE OSWALDO MATAMOROS DE LEON</t>
  </si>
  <si>
    <t>ARMANDO AVIDAN MUÑOZ PALACIOS</t>
  </si>
  <si>
    <t>CARLOS ADRIAN RAMOS MENJIVAR</t>
  </si>
  <si>
    <t>CARLOS SAMUEL TEMAJ RAMIREZ</t>
  </si>
  <si>
    <t>RAYMUNDO EDUADO PEREZ BONILLA</t>
  </si>
  <si>
    <t>PABLO ENRIQUE AJCOT ORDOÑEZ</t>
  </si>
  <si>
    <t>WALTER ROEL GOMEZ SOLIS</t>
  </si>
  <si>
    <t xml:space="preserve">LESDY AURENA GARCIA ALVEÑO </t>
  </si>
  <si>
    <t>Bonopor Reajuste 2014</t>
  </si>
  <si>
    <t>ANTONIA MARIA GARCIA RANGEL</t>
  </si>
  <si>
    <t>CHRISTIAN GABRIELA MOHULDS MERLOS</t>
  </si>
  <si>
    <t>OSCAR NECTALI MARIN PEREZ</t>
  </si>
  <si>
    <t>INGRID GEOJANNA RAMIREZ GODINEZ</t>
  </si>
  <si>
    <t>CESAR ALEJANDRO LUCAS LOPEZ</t>
  </si>
  <si>
    <t>GLORIA IMELDA SILVA SOLANO</t>
  </si>
  <si>
    <t>KARIN SIOMARA SANTOS DIEGUEZ</t>
  </si>
  <si>
    <t>DIRECTOR III</t>
  </si>
  <si>
    <t>CARLOS HUMBERTO CHACON ESTRADA</t>
  </si>
  <si>
    <t>JAVIER ALEJANDRO ROSALES MONTERROSO</t>
  </si>
  <si>
    <t>JERSON ESTUARDO BAUTISTA ARDEANO</t>
  </si>
  <si>
    <t xml:space="preserve">JAVIER ANTONIO FIGUEROA FIGUEROA </t>
  </si>
  <si>
    <t>MARIA ELENA ORBELINA RODRIGUEZ RAMIREZ</t>
  </si>
  <si>
    <t>MARCO ANTONIO XICAY POZ</t>
  </si>
  <si>
    <t>MARIA ALEJANDRA HUERTAS DE LEON</t>
  </si>
  <si>
    <t xml:space="preserve">HECTOR HUGO AVILA MONZON </t>
  </si>
  <si>
    <t>MARIELA LOPEZ PIEDRASANTA</t>
  </si>
  <si>
    <t>MAYRA JANETH JUMIQUE ALVAREZ</t>
  </si>
  <si>
    <t>MARCO VINICIO KROELL HIDALGO</t>
  </si>
  <si>
    <t>JORGE ALBERTO BERNAL CORADO</t>
  </si>
  <si>
    <t>MIGUEL ANGEL LOPEZ MAZARIEGOS</t>
  </si>
  <si>
    <t>CORALIA SULECIO JIMENEZ</t>
  </si>
  <si>
    <t>ANNELIESE LOPEZ GONZALEZ</t>
  </si>
  <si>
    <t>KIMBERLY ESTEFANIA DE LEON HERNANDEZ</t>
  </si>
  <si>
    <t>OSCAR JOSUE TERCERO LOPEZ</t>
  </si>
  <si>
    <t xml:space="preserve">TECNICO PROFESIONAL I </t>
  </si>
  <si>
    <t>KATHLEEN THERESE AQUART ORELLANA</t>
  </si>
  <si>
    <t>LUISA ELIZABETH PASCUAL TELLO</t>
  </si>
  <si>
    <t>JOSE ELISANDRO MATEO AJPOP</t>
  </si>
  <si>
    <t>KAREN FABIOLA ALVAREZ ANZUETO</t>
  </si>
  <si>
    <t>BAYRON DAMIAN NAJERA RODRIGUEZ</t>
  </si>
  <si>
    <t>EDWIN SALVADOR TOL COTON</t>
  </si>
  <si>
    <t>KARLA ROCIO VILLATORO RAMIREZ</t>
  </si>
  <si>
    <t>BYRON ISRAEL FUENTES SOTO</t>
  </si>
  <si>
    <t xml:space="preserve">DULCE JOHANA COXAJ LOPEZ  </t>
  </si>
  <si>
    <t>YULISA MABEL GARCIA</t>
  </si>
  <si>
    <t>ZAIRA MELISA LIMA GUTIERREZ</t>
  </si>
  <si>
    <t>ROBERTO DE JESUS ORELLANA RODRIGUEZ</t>
  </si>
  <si>
    <t>PAMELA NATALIE MARTINEZ ARIAS</t>
  </si>
  <si>
    <t>LESVIA JEANETH JERONIMO RAMOS</t>
  </si>
  <si>
    <t>MIGDA BERNAL QUIÑONEZ</t>
  </si>
  <si>
    <t>JULIA DOLORES SANDOVAL ALDANA</t>
  </si>
  <si>
    <t>CINDY LUCIA HERNANDEZ LOPEZ</t>
  </si>
  <si>
    <t>GUILLERMO ADOLFO MAZARIEGOS MENDEZ</t>
  </si>
  <si>
    <t>EDUARDO LUIS NAJ</t>
  </si>
  <si>
    <t>VANIA ANAHI RODAS BARRIOS</t>
  </si>
  <si>
    <t>No.</t>
  </si>
  <si>
    <t>REGION METROPOLITANA</t>
  </si>
  <si>
    <t>REGION PETEN</t>
  </si>
  <si>
    <t>FREDY JOVANY PACAY XOL</t>
  </si>
  <si>
    <t>SARINA MARINELY ARTIGA VALDEZ</t>
  </si>
  <si>
    <t>MARLENY WALESKA MARTINEZ MEDINA</t>
  </si>
  <si>
    <t>MYNOR DAVID MONROY CASTILLO</t>
  </si>
  <si>
    <t>MARIA ALEJANDRA CAMPOLLO RODRIGUEZ</t>
  </si>
  <si>
    <t>BIBY VANESSA GUADRON SAMAYOA</t>
  </si>
  <si>
    <t>MARIA BETHZABE SEY OSORIO</t>
  </si>
  <si>
    <t>HEYDI MELISSA GOMEZ PINTO</t>
  </si>
  <si>
    <t>CORALIA JUDITH CHAVEZ COSENZA</t>
  </si>
  <si>
    <t>EMANUEL ALFREDO MONZON SERECH</t>
  </si>
  <si>
    <t>ESZER GABRIEL COJTI PER</t>
  </si>
  <si>
    <t>ANIBAL ACEVEDO PINTO</t>
  </si>
  <si>
    <t>GUSTAVO AGUILAR RODRIGUEZ</t>
  </si>
  <si>
    <t>GUSTAVO MELGAR VALENZUELA</t>
  </si>
  <si>
    <t>RONALD JOSUE  RIVERA RAMIREZ</t>
  </si>
  <si>
    <t>LILIAN MARIBETH JUAREZ VELIZ</t>
  </si>
  <si>
    <t>HEBERTO MANUEL RAMIREZ GARCIA</t>
  </si>
  <si>
    <t>CHRISTIAN GIOVANNI RAMIREZ CALLEJAS</t>
  </si>
  <si>
    <t>CESAR AUGUSTO RUIZ ZULETA</t>
  </si>
  <si>
    <t>ANDREA ALEXANDRA TUN RODRIGUEZ</t>
  </si>
  <si>
    <t>SHIRLEY CORINA MENA ECHEVERRIA</t>
  </si>
  <si>
    <t>Gastos de Representación</t>
  </si>
  <si>
    <t>LUIS CARLOS ESCALANTE GOMEZ</t>
  </si>
  <si>
    <t>PAOLA GABRIELA GUZMAN VICENTE</t>
  </si>
  <si>
    <t>DANIEL FERNANDO MUÑOZ ROSALES</t>
  </si>
  <si>
    <t>LYS MARIELA SAENZ SOTO</t>
  </si>
  <si>
    <t xml:space="preserve"> </t>
  </si>
  <si>
    <t>EDDA REBECA  CARRILLO AGUILAR</t>
  </si>
  <si>
    <t>SILVIA DESIREE RECINOS JUAREZ</t>
  </si>
  <si>
    <t>DARY RONALDO MAEDA PEÑA</t>
  </si>
  <si>
    <t>KATHERINE DANIELLA HERRERA SOLIS</t>
  </si>
  <si>
    <t>JORGE AMILCAR GALICIA GALICIA</t>
  </si>
  <si>
    <t>JEIMY JOSUE POCON CASTRO</t>
  </si>
  <si>
    <t>LEONARDO CASTILLO GUTIERREZ</t>
  </si>
  <si>
    <t>ROLAMAN FRANCISCO CARDONA BARRENO</t>
  </si>
  <si>
    <t>EVELYN HANNIA ELOISA VILLATORO JEREZ</t>
  </si>
  <si>
    <t>LIDIA SAMOL GABRIEL</t>
  </si>
  <si>
    <t>ALLISSON VANESSA PACHECO MALDONADO</t>
  </si>
  <si>
    <t>JOSE MARIA AGUILAR VILLATORO</t>
  </si>
  <si>
    <t>MARIE ANGELIQUE LISSETTE NICOLLE BALDIZON</t>
  </si>
  <si>
    <t>FREDY ALBERTO SOLIS YOL</t>
  </si>
  <si>
    <t>HARRIES ANIBAL SILVA OXCAL</t>
  </si>
  <si>
    <t>JORDY ELVIS DAVID ALVAREZ NAVARRO</t>
  </si>
  <si>
    <t>DIEGO FRANCISCO SIPAC MARROQUIN</t>
  </si>
  <si>
    <t>ANDREA DULCE MARIA RAMOS LANUZA</t>
  </si>
  <si>
    <t>JESUS CALDERON ISPACHE</t>
  </si>
  <si>
    <t>FATIMA NEFERTITI TEJEDA JIMENEZ</t>
  </si>
  <si>
    <t>LESLY KIMBERTLY AGUSTIN SALVADOR</t>
  </si>
  <si>
    <t>PRISCILLA MARIA ELISA CALDERON CEBALLOS</t>
  </si>
  <si>
    <t>WENDOLIN ELIZABETH CARIAS CASTELLANOS</t>
  </si>
  <si>
    <t>MARILYN FERNANDA SASVIN SIL</t>
  </si>
  <si>
    <t>HENRY BARASCOUT CASTEJON</t>
  </si>
  <si>
    <t>SERGIO ALEJANDRO CORDON GUZMAN</t>
  </si>
  <si>
    <t>LESVIA AZUCENA POROJ HERNANDEZ</t>
  </si>
  <si>
    <t>ANDREA GUADALUPE MOSCOSO JUAREZ</t>
  </si>
  <si>
    <t>SHARON MARITZA BARRIOS VENTURA</t>
  </si>
  <si>
    <t>EDDY MILOVAN CHICAS MOLINA</t>
  </si>
  <si>
    <t>KENY ALEXANDER ALVAREZ ARZU</t>
  </si>
  <si>
    <t>RUBILO ROMEO CABRERA BONILLA</t>
  </si>
  <si>
    <t>MARCO TULIO LOPEZ NAJERA</t>
  </si>
  <si>
    <t>IRENE ALEJANDRA CHITAY CALDERON</t>
  </si>
  <si>
    <t>MYRIAM BEATRIZ CRUZ ORELLANA</t>
  </si>
  <si>
    <t>DEBORA LUCIA RODAS MAZARIEGOS</t>
  </si>
  <si>
    <t>CLAUDIA RAQUEL ARREAGA GOMEZ</t>
  </si>
  <si>
    <t>OSMAN ROMARIO  SEQUEN RANCHO</t>
  </si>
  <si>
    <t>ESTEFANY LEONOR LÓPEZ AGUIRRE</t>
  </si>
  <si>
    <t>EDDY ESTUARDO HERRERA CASTAÑEDA</t>
  </si>
  <si>
    <t>OSCAR RAUL RUANO GIL</t>
  </si>
  <si>
    <t>011</t>
  </si>
  <si>
    <t>022</t>
  </si>
  <si>
    <t>DULCE EDITH ORELLANA RIVERA</t>
  </si>
  <si>
    <t>IQUIBALAM CHUB BOL</t>
  </si>
  <si>
    <t>YORDI DANIEL YOL DOMINGUEZ</t>
  </si>
  <si>
    <t>EVANY NOEMI CHUN FAJARDO</t>
  </si>
  <si>
    <t>NERY FERNANDO SOSA PEREZ</t>
  </si>
  <si>
    <t>Renglón</t>
  </si>
  <si>
    <t>JORGE CAAL</t>
  </si>
  <si>
    <t>INGRID YANETH GALDAMEZ CORADO</t>
  </si>
  <si>
    <t>OSCAR ALFREDO RAMIREZ SEQUEN</t>
  </si>
  <si>
    <t>ERZI MARLENI ESPINOZA FLORES</t>
  </si>
  <si>
    <t>CARLOS ALBERTO GARCIA CONTRERAS</t>
  </si>
  <si>
    <t>ELSY CAROLINA ROSALES MORAN</t>
  </si>
  <si>
    <t>JOSE ALEJANDRO ALFARO CASTRO</t>
  </si>
  <si>
    <t>KEVIN VIXHAIN RIVERA GONZALEZ</t>
  </si>
  <si>
    <t>MAITE ALEJANDRA BOLAÑOS GONZALEZ</t>
  </si>
  <si>
    <t>PEDRO PABLO CABRERA CABRERA</t>
  </si>
  <si>
    <t>VIVIAN GABRIELA WELCHES JUAREZ</t>
  </si>
  <si>
    <t>SECRETARIA EJECUTIVA I</t>
  </si>
  <si>
    <t>YOLANDA LIZBETH RODAS HERNANDEZ</t>
  </si>
  <si>
    <t>MONICA ESMERALDA ALVAREZ RAMIREZ</t>
  </si>
  <si>
    <t>ROSSANA ELIZABETH GUZMAN MARROQUIN</t>
  </si>
  <si>
    <t>KATYNA PAMELA FUENTES CEBALLO</t>
  </si>
  <si>
    <t>CARLOS ANTONIO RAGUEX TELLO</t>
  </si>
  <si>
    <t>ERIK ENRIQUE MORALES ROLDAN</t>
  </si>
  <si>
    <t>MARIO MISAEL RAMIREZ CARRETO</t>
  </si>
  <si>
    <t>Dirección: 7a. Avenida 1-17, Zona 4, Centro Cívico, Guatemala.</t>
  </si>
  <si>
    <t>Teléfono:  2290-2800.</t>
  </si>
  <si>
    <t>ANA ELIZABETH BAEZA GONZALEZ</t>
  </si>
  <si>
    <t>NANCI YOHARI PALACIOS HERNANDEZ</t>
  </si>
  <si>
    <t>ANA PAOLA RAMIREZ RAMOS</t>
  </si>
  <si>
    <t>WERNNER ALEXIS FLORES DE LEON</t>
  </si>
  <si>
    <t>ELIDA YOLANDA GUTIERREZ</t>
  </si>
  <si>
    <t>ANDREA LIZBETH HERNANDEZ RIVERA</t>
  </si>
  <si>
    <t>GABRIELA MORALES CALLE</t>
  </si>
  <si>
    <t>SOFIA MARGARITA DEL ROSARIO ANGEL DAVILA</t>
  </si>
  <si>
    <t>CANDIDA ROSA LEMUS JUAREZ DE PALACIOS</t>
  </si>
  <si>
    <t>MIRTA LORENA ROCHE DE TRUJILLO</t>
  </si>
  <si>
    <t>JIUBER WILFREDO QUIROA VILLATORO</t>
  </si>
  <si>
    <t>Horario de Atención:  8:00 a 16:00 horas de Lunes a Viernes.</t>
  </si>
  <si>
    <t>Encargado de Actualización:  Departamento de Recursos Humanos.</t>
  </si>
  <si>
    <t>KAREN ELOISA MORAN LOPEZ</t>
  </si>
  <si>
    <t>MARTA MARÍA VALDEZ CORADO</t>
  </si>
  <si>
    <t>REYNA ELIZABETH LÓPEZ JIMÉNEZ</t>
  </si>
  <si>
    <t>ANA GABRIELA CONTRERAS CONDE</t>
  </si>
  <si>
    <t>FLOR DE MARIA AGUILAR SAMAYOA</t>
  </si>
  <si>
    <t>KATHERINE GABRIELA RAYMUNDO FLORES</t>
  </si>
  <si>
    <t>JOSE ANTONIO AJCAY</t>
  </si>
  <si>
    <t>MONICA ANDREA VALDEZ LOPEZ</t>
  </si>
  <si>
    <t>ANA GUADALUPE CATALINA DIEGUEZ SOLANO</t>
  </si>
  <si>
    <t>YESLIN YANETH LINAREZ</t>
  </si>
  <si>
    <t>MABELLYN DALLANA JIMENEZ BARRIENTOS</t>
  </si>
  <si>
    <t>MONICA SOPHIA CAMEROS SURUY</t>
  </si>
  <si>
    <t>WENDY ALEJANDRA RAMIREZ PEREZ</t>
  </si>
  <si>
    <t>NADIA SUSANA IBAÑEZ ESQUITE</t>
  </si>
  <si>
    <t>KEILYN GETZABEL LOPEZ RAMIREZ</t>
  </si>
  <si>
    <t>SUBDIRECTOR III</t>
  </si>
  <si>
    <t>Bono por Reajuste 2014</t>
  </si>
  <si>
    <t>DAYANA SYLVIA HAYDEÉ GIRÓN ARTOLA</t>
  </si>
  <si>
    <t>JULIO ESTUARDO HERNÁNDEZ BALÁN</t>
  </si>
  <si>
    <t>YULISSA MAGALY GARCIA GARCIA</t>
  </si>
  <si>
    <t>FLOR DE MARIA CAMEY MONTERROSO</t>
  </si>
  <si>
    <t>MELANIE DAYRETTE PINZON SOYOY</t>
  </si>
  <si>
    <t>MADELIN VANESSA CANTE LEIVA</t>
  </si>
  <si>
    <t>CARLOS ROBERTO DE LEON SANTOS</t>
  </si>
  <si>
    <t>ZOILA MARGARITA RUIZ AZAÑON</t>
  </si>
  <si>
    <t>JOSE ANTONIO MALDONADO REYES</t>
  </si>
  <si>
    <t>MARIA ESTELA RAMÍREZ BAUTISTA</t>
  </si>
  <si>
    <t>HARRIS LEE WHITBECK CAIN</t>
  </si>
  <si>
    <t>ERICKA YOLANDA GUILLERMO SOTO</t>
  </si>
  <si>
    <t>Nombre de Director General:  Harris Lee Whitbeck Cain</t>
  </si>
  <si>
    <t>ANA ELIZABETH GARCIA ORANTES</t>
  </si>
  <si>
    <t>BYRON ARIEL ARANGO GUERRA</t>
  </si>
  <si>
    <t>GERARDO PADILLA AROCH</t>
  </si>
  <si>
    <t>SILVIA ELIZABETH VILLAMAR BARRERA</t>
  </si>
  <si>
    <t>MARIA VALESKA ARDÓN GONZÁLEZ</t>
  </si>
  <si>
    <t>KEVIN ALEXIS AROCHE MEJÍA</t>
  </si>
  <si>
    <t>JACOBO GALDAMEZ</t>
  </si>
  <si>
    <t>HUGO RENE PAZ</t>
  </si>
  <si>
    <t>GLENDA PATRICIA GIRON MORAN DE DE LEON</t>
  </si>
  <si>
    <t>ANA VIDA TZORIN FERNANDEZ</t>
  </si>
  <si>
    <t>CEIDY MARIA JOSE ZEPEDA CANO</t>
  </si>
  <si>
    <t>DULCE MISHELL DE PAZ CASTRO</t>
  </si>
  <si>
    <t>ELIZABETH RENEE MORALES BARRIENTOS</t>
  </si>
  <si>
    <t>JHENNIFER MARGARITA ORDÓÑEZ PINEDA</t>
  </si>
  <si>
    <t>JOSE LUIS CARRILLO DE LEON</t>
  </si>
  <si>
    <t>KAREN YULISSA SAENZ HERNANDEZ</t>
  </si>
  <si>
    <t>LIZA SUSANA MORALES FRENER</t>
  </si>
  <si>
    <t>PABLO DAVID CASTRO AJCOT</t>
  </si>
  <si>
    <t>MANUEL FERNANDO JEREZ</t>
  </si>
  <si>
    <t>RITA MARIA BUESO CASTAÑEDA DE AGUILAR</t>
  </si>
  <si>
    <t>Fecha de Actualización:  31 de marzo de 2024</t>
  </si>
  <si>
    <r>
      <t xml:space="preserve">REGION NOR-OCCIDENTE  </t>
    </r>
    <r>
      <rPr>
        <sz val="7"/>
        <color theme="0"/>
        <rFont val="Arial"/>
        <family val="2"/>
      </rPr>
      <t>(Huehuetenango y Quiché)</t>
    </r>
  </si>
  <si>
    <r>
      <t xml:space="preserve">REGION SUR-OCCIDENTE  </t>
    </r>
    <r>
      <rPr>
        <sz val="7"/>
        <color theme="0"/>
        <rFont val="Arial"/>
        <family val="2"/>
      </rPr>
      <t>(San Marcos, Quetzaltenango, Totonicapán, Sololá y Retalhuleu y Suchitepequez)</t>
    </r>
  </si>
  <si>
    <r>
      <t>REGION CENTRAL</t>
    </r>
    <r>
      <rPr>
        <sz val="7"/>
        <color theme="0"/>
        <rFont val="Arial"/>
        <family val="2"/>
      </rPr>
      <t xml:space="preserve"> (Chimaltenango, Sacatepéquez, Escuintla)</t>
    </r>
  </si>
  <si>
    <r>
      <t xml:space="preserve">REGION NOR-ORIENTE </t>
    </r>
    <r>
      <rPr>
        <sz val="7"/>
        <color theme="0"/>
        <rFont val="Arial"/>
        <family val="2"/>
      </rPr>
      <t>(Izabal, Chiquimula, Zacapa, El Progreso)</t>
    </r>
  </si>
  <si>
    <r>
      <t>REGION SUR-ORIENTE</t>
    </r>
    <r>
      <rPr>
        <sz val="7"/>
        <color theme="0"/>
        <rFont val="Arial"/>
        <family val="2"/>
      </rPr>
      <t xml:space="preserve"> (Jutiapa, Jalapa y Santa Rosa)</t>
    </r>
  </si>
  <si>
    <r>
      <t>REGION NORTE</t>
    </r>
    <r>
      <rPr>
        <sz val="7"/>
        <color theme="0"/>
        <rFont val="Arial"/>
        <family val="2"/>
      </rPr>
      <t xml:space="preserve"> (Alta y Baja Verapaz)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</si>
</sst>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0" x14ac:knownFonts="1">
    <font>
      <sz val="10"/>
      <name val="Arial"/>
    </font>
    <font>
      <sz val="8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14"/>
      <name val="Arial"/>
      <family val="2"/>
    </font>
    <font>
      <sz val="7"/>
      <color rgb="FFFF0000"/>
      <name val="Arial"/>
      <family val="2"/>
    </font>
    <font>
      <b/>
      <sz val="7"/>
      <color rgb="FFFF000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4" fontId="1" fillId="0" borderId="0" xfId="0" applyNumberFormat="1" applyFont="1" applyFill="1"/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/>
    <xf numFmtId="0" fontId="2" fillId="0" borderId="0" xfId="0" applyFont="1" applyFill="1"/>
    <xf numFmtId="49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4" fontId="1" fillId="0" borderId="0" xfId="0" applyNumberFormat="1" applyFont="1" applyFill="1" applyAlignment="1">
      <alignment vertical="center"/>
    </xf>
    <xf numFmtId="0" fontId="1" fillId="0" borderId="4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horizontal="center"/>
    </xf>
    <xf numFmtId="0" fontId="1" fillId="0" borderId="0" xfId="0" applyFont="1" applyFill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4" fontId="2" fillId="0" borderId="0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4" fontId="2" fillId="0" borderId="0" xfId="0" applyNumberFormat="1" applyFont="1" applyFill="1" applyBorder="1" applyAlignment="1">
      <alignment horizontal="right" vertical="center" wrapText="1"/>
    </xf>
    <xf numFmtId="44" fontId="2" fillId="0" borderId="0" xfId="0" applyNumberFormat="1" applyFont="1" applyFill="1" applyBorder="1" applyAlignment="1">
      <alignment vertical="center" wrapText="1"/>
    </xf>
    <xf numFmtId="44" fontId="2" fillId="0" borderId="0" xfId="0" applyNumberFormat="1" applyFont="1" applyFill="1" applyAlignment="1">
      <alignment horizontal="right" vertical="center" wrapText="1"/>
    </xf>
    <xf numFmtId="44" fontId="2" fillId="0" borderId="0" xfId="0" applyNumberFormat="1" applyFont="1" applyFill="1" applyAlignment="1">
      <alignment vertical="center" wrapText="1"/>
    </xf>
    <xf numFmtId="44" fontId="4" fillId="0" borderId="0" xfId="0" applyNumberFormat="1" applyFont="1" applyFill="1" applyAlignment="1">
      <alignment horizontal="center" vertical="center" wrapText="1"/>
    </xf>
    <xf numFmtId="44" fontId="2" fillId="0" borderId="0" xfId="0" applyNumberFormat="1" applyFont="1" applyFill="1" applyBorder="1" applyAlignment="1">
      <alignment horizontal="left" vertical="center" wrapText="1"/>
    </xf>
    <xf numFmtId="44" fontId="2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2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44" fontId="2" fillId="0" borderId="0" xfId="0" applyNumberFormat="1" applyFont="1" applyFill="1" applyBorder="1" applyAlignment="1">
      <alignment vertical="center"/>
    </xf>
    <xf numFmtId="4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/>
    <xf numFmtId="0" fontId="6" fillId="0" borderId="0" xfId="0" applyFont="1" applyFill="1"/>
    <xf numFmtId="0" fontId="6" fillId="0" borderId="0" xfId="0" applyFont="1" applyFill="1" applyBorder="1"/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left"/>
    </xf>
    <xf numFmtId="4" fontId="1" fillId="0" borderId="3" xfId="0" applyNumberFormat="1" applyFont="1" applyFill="1" applyBorder="1" applyAlignment="1">
      <alignment horizontal="left" vertical="center"/>
    </xf>
    <xf numFmtId="4" fontId="1" fillId="0" borderId="0" xfId="0" applyNumberFormat="1" applyFont="1" applyFill="1" applyBorder="1" applyAlignment="1">
      <alignment horizontal="left"/>
    </xf>
    <xf numFmtId="4" fontId="1" fillId="0" borderId="5" xfId="0" applyNumberFormat="1" applyFont="1" applyFill="1" applyBorder="1" applyAlignment="1">
      <alignment horizontal="left" vertical="center"/>
    </xf>
    <xf numFmtId="4" fontId="1" fillId="0" borderId="7" xfId="0" applyNumberFormat="1" applyFont="1" applyFill="1" applyBorder="1" applyAlignment="1">
      <alignment horizontal="left"/>
    </xf>
    <xf numFmtId="4" fontId="1" fillId="0" borderId="8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4" fontId="4" fillId="0" borderId="0" xfId="0" applyNumberFormat="1" applyFont="1" applyFill="1" applyAlignment="1">
      <alignment horizontal="left" vertical="center" wrapText="1"/>
    </xf>
    <xf numFmtId="4" fontId="1" fillId="0" borderId="0" xfId="0" applyNumberFormat="1" applyFont="1" applyFill="1" applyAlignment="1">
      <alignment horizontal="left"/>
    </xf>
    <xf numFmtId="4" fontId="1" fillId="0" borderId="0" xfId="0" applyNumberFormat="1" applyFont="1" applyFill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/>
    <xf numFmtId="49" fontId="2" fillId="0" borderId="0" xfId="0" applyNumberFormat="1" applyFont="1" applyFill="1" applyAlignment="1">
      <alignment horizontal="center" vertical="center" wrapText="1"/>
    </xf>
    <xf numFmtId="44" fontId="8" fillId="0" borderId="0" xfId="0" applyNumberFormat="1" applyFont="1" applyFill="1" applyAlignment="1">
      <alignment horizontal="left" vertical="center" wrapText="1"/>
    </xf>
    <xf numFmtId="4" fontId="9" fillId="0" borderId="0" xfId="0" applyNumberFormat="1" applyFont="1" applyFill="1" applyAlignment="1">
      <alignment vertical="center"/>
    </xf>
    <xf numFmtId="44" fontId="8" fillId="0" borderId="0" xfId="0" applyNumberFormat="1" applyFont="1" applyFill="1" applyAlignment="1">
      <alignment vertical="center" wrapText="1"/>
    </xf>
    <xf numFmtId="44" fontId="8" fillId="0" borderId="0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/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44" fontId="2" fillId="0" borderId="0" xfId="0" applyNumberFormat="1" applyFont="1" applyFill="1" applyBorder="1" applyAlignment="1">
      <alignment horizontal="left" wrapText="1"/>
    </xf>
    <xf numFmtId="0" fontId="2" fillId="0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15</xdr:row>
      <xdr:rowOff>0</xdr:rowOff>
    </xdr:from>
    <xdr:to>
      <xdr:col>7</xdr:col>
      <xdr:colOff>493594</xdr:colOff>
      <xdr:row>15</xdr:row>
      <xdr:rowOff>0</xdr:rowOff>
    </xdr:to>
    <xdr:pic>
      <xdr:nvPicPr>
        <xdr:cNvPr id="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494737</xdr:colOff>
      <xdr:row>15</xdr:row>
      <xdr:rowOff>0</xdr:rowOff>
    </xdr:to>
    <xdr:pic>
      <xdr:nvPicPr>
        <xdr:cNvPr id="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493594</xdr:colOff>
      <xdr:row>15</xdr:row>
      <xdr:rowOff>0</xdr:rowOff>
    </xdr:to>
    <xdr:pic>
      <xdr:nvPicPr>
        <xdr:cNvPr id="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494737</xdr:colOff>
      <xdr:row>15</xdr:row>
      <xdr:rowOff>0</xdr:rowOff>
    </xdr:to>
    <xdr:pic>
      <xdr:nvPicPr>
        <xdr:cNvPr id="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493594</xdr:colOff>
      <xdr:row>15</xdr:row>
      <xdr:rowOff>0</xdr:rowOff>
    </xdr:to>
    <xdr:pic>
      <xdr:nvPicPr>
        <xdr:cNvPr id="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494737</xdr:colOff>
      <xdr:row>15</xdr:row>
      <xdr:rowOff>0</xdr:rowOff>
    </xdr:to>
    <xdr:pic>
      <xdr:nvPicPr>
        <xdr:cNvPr id="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493594</xdr:colOff>
      <xdr:row>15</xdr:row>
      <xdr:rowOff>0</xdr:rowOff>
    </xdr:to>
    <xdr:pic>
      <xdr:nvPicPr>
        <xdr:cNvPr id="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494737</xdr:colOff>
      <xdr:row>15</xdr:row>
      <xdr:rowOff>0</xdr:rowOff>
    </xdr:to>
    <xdr:pic>
      <xdr:nvPicPr>
        <xdr:cNvPr id="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493594</xdr:colOff>
      <xdr:row>15</xdr:row>
      <xdr:rowOff>0</xdr:rowOff>
    </xdr:to>
    <xdr:pic>
      <xdr:nvPicPr>
        <xdr:cNvPr id="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494737</xdr:colOff>
      <xdr:row>15</xdr:row>
      <xdr:rowOff>0</xdr:rowOff>
    </xdr:to>
    <xdr:pic>
      <xdr:nvPicPr>
        <xdr:cNvPr id="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493594</xdr:colOff>
      <xdr:row>15</xdr:row>
      <xdr:rowOff>0</xdr:rowOff>
    </xdr:to>
    <xdr:pic>
      <xdr:nvPicPr>
        <xdr:cNvPr id="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494737</xdr:colOff>
      <xdr:row>15</xdr:row>
      <xdr:rowOff>0</xdr:rowOff>
    </xdr:to>
    <xdr:pic>
      <xdr:nvPicPr>
        <xdr:cNvPr id="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493594</xdr:colOff>
      <xdr:row>15</xdr:row>
      <xdr:rowOff>0</xdr:rowOff>
    </xdr:to>
    <xdr:pic>
      <xdr:nvPicPr>
        <xdr:cNvPr id="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494737</xdr:colOff>
      <xdr:row>15</xdr:row>
      <xdr:rowOff>0</xdr:rowOff>
    </xdr:to>
    <xdr:pic>
      <xdr:nvPicPr>
        <xdr:cNvPr id="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493594</xdr:colOff>
      <xdr:row>15</xdr:row>
      <xdr:rowOff>0</xdr:rowOff>
    </xdr:to>
    <xdr:pic>
      <xdr:nvPicPr>
        <xdr:cNvPr id="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494737</xdr:colOff>
      <xdr:row>15</xdr:row>
      <xdr:rowOff>0</xdr:rowOff>
    </xdr:to>
    <xdr:pic>
      <xdr:nvPicPr>
        <xdr:cNvPr id="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493594</xdr:colOff>
      <xdr:row>15</xdr:row>
      <xdr:rowOff>0</xdr:rowOff>
    </xdr:to>
    <xdr:pic>
      <xdr:nvPicPr>
        <xdr:cNvPr id="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494737</xdr:colOff>
      <xdr:row>15</xdr:row>
      <xdr:rowOff>0</xdr:rowOff>
    </xdr:to>
    <xdr:pic>
      <xdr:nvPicPr>
        <xdr:cNvPr id="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493594</xdr:colOff>
      <xdr:row>15</xdr:row>
      <xdr:rowOff>0</xdr:rowOff>
    </xdr:to>
    <xdr:pic>
      <xdr:nvPicPr>
        <xdr:cNvPr id="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494737</xdr:colOff>
      <xdr:row>15</xdr:row>
      <xdr:rowOff>0</xdr:rowOff>
    </xdr:to>
    <xdr:pic>
      <xdr:nvPicPr>
        <xdr:cNvPr id="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493594</xdr:colOff>
      <xdr:row>15</xdr:row>
      <xdr:rowOff>0</xdr:rowOff>
    </xdr:to>
    <xdr:pic>
      <xdr:nvPicPr>
        <xdr:cNvPr id="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494737</xdr:colOff>
      <xdr:row>15</xdr:row>
      <xdr:rowOff>0</xdr:rowOff>
    </xdr:to>
    <xdr:pic>
      <xdr:nvPicPr>
        <xdr:cNvPr id="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493594</xdr:colOff>
      <xdr:row>15</xdr:row>
      <xdr:rowOff>0</xdr:rowOff>
    </xdr:to>
    <xdr:pic>
      <xdr:nvPicPr>
        <xdr:cNvPr id="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494737</xdr:colOff>
      <xdr:row>15</xdr:row>
      <xdr:rowOff>0</xdr:rowOff>
    </xdr:to>
    <xdr:pic>
      <xdr:nvPicPr>
        <xdr:cNvPr id="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493594</xdr:colOff>
      <xdr:row>15</xdr:row>
      <xdr:rowOff>0</xdr:rowOff>
    </xdr:to>
    <xdr:pic>
      <xdr:nvPicPr>
        <xdr:cNvPr id="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494737</xdr:colOff>
      <xdr:row>15</xdr:row>
      <xdr:rowOff>0</xdr:rowOff>
    </xdr:to>
    <xdr:pic>
      <xdr:nvPicPr>
        <xdr:cNvPr id="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493594</xdr:colOff>
      <xdr:row>15</xdr:row>
      <xdr:rowOff>0</xdr:rowOff>
    </xdr:to>
    <xdr:pic>
      <xdr:nvPicPr>
        <xdr:cNvPr id="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494737</xdr:colOff>
      <xdr:row>15</xdr:row>
      <xdr:rowOff>0</xdr:rowOff>
    </xdr:to>
    <xdr:pic>
      <xdr:nvPicPr>
        <xdr:cNvPr id="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493594</xdr:colOff>
      <xdr:row>15</xdr:row>
      <xdr:rowOff>0</xdr:rowOff>
    </xdr:to>
    <xdr:pic>
      <xdr:nvPicPr>
        <xdr:cNvPr id="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494737</xdr:colOff>
      <xdr:row>15</xdr:row>
      <xdr:rowOff>0</xdr:rowOff>
    </xdr:to>
    <xdr:pic>
      <xdr:nvPicPr>
        <xdr:cNvPr id="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493594</xdr:colOff>
      <xdr:row>15</xdr:row>
      <xdr:rowOff>0</xdr:rowOff>
    </xdr:to>
    <xdr:pic>
      <xdr:nvPicPr>
        <xdr:cNvPr id="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494737</xdr:colOff>
      <xdr:row>15</xdr:row>
      <xdr:rowOff>0</xdr:rowOff>
    </xdr:to>
    <xdr:pic>
      <xdr:nvPicPr>
        <xdr:cNvPr id="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493594</xdr:colOff>
      <xdr:row>15</xdr:row>
      <xdr:rowOff>0</xdr:rowOff>
    </xdr:to>
    <xdr:pic>
      <xdr:nvPicPr>
        <xdr:cNvPr id="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494737</xdr:colOff>
      <xdr:row>15</xdr:row>
      <xdr:rowOff>0</xdr:rowOff>
    </xdr:to>
    <xdr:pic>
      <xdr:nvPicPr>
        <xdr:cNvPr id="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493594</xdr:colOff>
      <xdr:row>15</xdr:row>
      <xdr:rowOff>0</xdr:rowOff>
    </xdr:to>
    <xdr:pic>
      <xdr:nvPicPr>
        <xdr:cNvPr id="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494737</xdr:colOff>
      <xdr:row>15</xdr:row>
      <xdr:rowOff>0</xdr:rowOff>
    </xdr:to>
    <xdr:pic>
      <xdr:nvPicPr>
        <xdr:cNvPr id="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493594</xdr:colOff>
      <xdr:row>15</xdr:row>
      <xdr:rowOff>0</xdr:rowOff>
    </xdr:to>
    <xdr:pic>
      <xdr:nvPicPr>
        <xdr:cNvPr id="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494737</xdr:colOff>
      <xdr:row>15</xdr:row>
      <xdr:rowOff>0</xdr:rowOff>
    </xdr:to>
    <xdr:pic>
      <xdr:nvPicPr>
        <xdr:cNvPr id="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857250</xdr:colOff>
      <xdr:row>15</xdr:row>
      <xdr:rowOff>0</xdr:rowOff>
    </xdr:to>
    <xdr:pic>
      <xdr:nvPicPr>
        <xdr:cNvPr id="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85735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839951</xdr:colOff>
      <xdr:row>15</xdr:row>
      <xdr:rowOff>0</xdr:rowOff>
    </xdr:to>
    <xdr:pic>
      <xdr:nvPicPr>
        <xdr:cNvPr id="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839449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857250</xdr:colOff>
      <xdr:row>15</xdr:row>
      <xdr:rowOff>0</xdr:rowOff>
    </xdr:to>
    <xdr:pic>
      <xdr:nvPicPr>
        <xdr:cNvPr id="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85735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839951</xdr:colOff>
      <xdr:row>15</xdr:row>
      <xdr:rowOff>0</xdr:rowOff>
    </xdr:to>
    <xdr:pic>
      <xdr:nvPicPr>
        <xdr:cNvPr id="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839449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857250</xdr:colOff>
      <xdr:row>15</xdr:row>
      <xdr:rowOff>0</xdr:rowOff>
    </xdr:to>
    <xdr:pic>
      <xdr:nvPicPr>
        <xdr:cNvPr id="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85735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839951</xdr:colOff>
      <xdr:row>15</xdr:row>
      <xdr:rowOff>0</xdr:rowOff>
    </xdr:to>
    <xdr:pic>
      <xdr:nvPicPr>
        <xdr:cNvPr id="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839449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5</xdr:col>
      <xdr:colOff>0</xdr:colOff>
      <xdr:row>104</xdr:row>
      <xdr:rowOff>0</xdr:rowOff>
    </xdr:from>
    <xdr:ext cx="1091308" cy="2774"/>
    <xdr:pic>
      <xdr:nvPicPr>
        <xdr:cNvPr id="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401" cy="2947"/>
    <xdr:pic>
      <xdr:nvPicPr>
        <xdr:cNvPr id="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1308" cy="2774"/>
    <xdr:pic>
      <xdr:nvPicPr>
        <xdr:cNvPr id="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401" cy="2947"/>
    <xdr:pic>
      <xdr:nvPicPr>
        <xdr:cNvPr id="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1308" cy="2774"/>
    <xdr:pic>
      <xdr:nvPicPr>
        <xdr:cNvPr id="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401" cy="2947"/>
    <xdr:pic>
      <xdr:nvPicPr>
        <xdr:cNvPr id="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1308" cy="2774"/>
    <xdr:pic>
      <xdr:nvPicPr>
        <xdr:cNvPr id="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401" cy="2947"/>
    <xdr:pic>
      <xdr:nvPicPr>
        <xdr:cNvPr id="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1308" cy="2774"/>
    <xdr:pic>
      <xdr:nvPicPr>
        <xdr:cNvPr id="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401" cy="2947"/>
    <xdr:pic>
      <xdr:nvPicPr>
        <xdr:cNvPr id="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1308" cy="2774"/>
    <xdr:pic>
      <xdr:nvPicPr>
        <xdr:cNvPr id="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401" cy="2947"/>
    <xdr:pic>
      <xdr:nvPicPr>
        <xdr:cNvPr id="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1308" cy="2774"/>
    <xdr:pic>
      <xdr:nvPicPr>
        <xdr:cNvPr id="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401" cy="2947"/>
    <xdr:pic>
      <xdr:nvPicPr>
        <xdr:cNvPr id="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1308" cy="2774"/>
    <xdr:pic>
      <xdr:nvPicPr>
        <xdr:cNvPr id="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401" cy="2947"/>
    <xdr:pic>
      <xdr:nvPicPr>
        <xdr:cNvPr id="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1308" cy="2774"/>
    <xdr:pic>
      <xdr:nvPicPr>
        <xdr:cNvPr id="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401" cy="2947"/>
    <xdr:pic>
      <xdr:nvPicPr>
        <xdr:cNvPr id="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1308" cy="2774"/>
    <xdr:pic>
      <xdr:nvPicPr>
        <xdr:cNvPr id="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401" cy="2947"/>
    <xdr:pic>
      <xdr:nvPicPr>
        <xdr:cNvPr id="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1308" cy="2774"/>
    <xdr:pic>
      <xdr:nvPicPr>
        <xdr:cNvPr id="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401" cy="2947"/>
    <xdr:pic>
      <xdr:nvPicPr>
        <xdr:cNvPr id="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1308" cy="2774"/>
    <xdr:pic>
      <xdr:nvPicPr>
        <xdr:cNvPr id="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401" cy="2947"/>
    <xdr:pic>
      <xdr:nvPicPr>
        <xdr:cNvPr id="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1308" cy="2774"/>
    <xdr:pic>
      <xdr:nvPicPr>
        <xdr:cNvPr id="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401" cy="2947"/>
    <xdr:pic>
      <xdr:nvPicPr>
        <xdr:cNvPr id="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1308" cy="2774"/>
    <xdr:pic>
      <xdr:nvPicPr>
        <xdr:cNvPr id="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401" cy="2947"/>
    <xdr:pic>
      <xdr:nvPicPr>
        <xdr:cNvPr id="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1308" cy="2774"/>
    <xdr:pic>
      <xdr:nvPicPr>
        <xdr:cNvPr id="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401" cy="2947"/>
    <xdr:pic>
      <xdr:nvPicPr>
        <xdr:cNvPr id="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1308" cy="2774"/>
    <xdr:pic>
      <xdr:nvPicPr>
        <xdr:cNvPr id="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401" cy="2947"/>
    <xdr:pic>
      <xdr:nvPicPr>
        <xdr:cNvPr id="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1308" cy="2774"/>
    <xdr:pic>
      <xdr:nvPicPr>
        <xdr:cNvPr id="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401" cy="2947"/>
    <xdr:pic>
      <xdr:nvPicPr>
        <xdr:cNvPr id="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1308" cy="2774"/>
    <xdr:pic>
      <xdr:nvPicPr>
        <xdr:cNvPr id="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401" cy="2947"/>
    <xdr:pic>
      <xdr:nvPicPr>
        <xdr:cNvPr id="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1308" cy="2774"/>
    <xdr:pic>
      <xdr:nvPicPr>
        <xdr:cNvPr id="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401" cy="2947"/>
    <xdr:pic>
      <xdr:nvPicPr>
        <xdr:cNvPr id="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1308" cy="2774"/>
    <xdr:pic>
      <xdr:nvPicPr>
        <xdr:cNvPr id="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401" cy="2947"/>
    <xdr:pic>
      <xdr:nvPicPr>
        <xdr:cNvPr id="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6</xdr:col>
      <xdr:colOff>0</xdr:colOff>
      <xdr:row>15</xdr:row>
      <xdr:rowOff>0</xdr:rowOff>
    </xdr:from>
    <xdr:to>
      <xdr:col>7</xdr:col>
      <xdr:colOff>493594</xdr:colOff>
      <xdr:row>15</xdr:row>
      <xdr:rowOff>0</xdr:rowOff>
    </xdr:to>
    <xdr:pic>
      <xdr:nvPicPr>
        <xdr:cNvPr id="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94783" y="47873478"/>
          <a:ext cx="205983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494737</xdr:colOff>
      <xdr:row>15</xdr:row>
      <xdr:rowOff>0</xdr:rowOff>
    </xdr:to>
    <xdr:pic>
      <xdr:nvPicPr>
        <xdr:cNvPr id="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6784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5</xdr:col>
      <xdr:colOff>0</xdr:colOff>
      <xdr:row>50</xdr:row>
      <xdr:rowOff>0</xdr:rowOff>
    </xdr:from>
    <xdr:ext cx="1091308" cy="2774"/>
    <xdr:pic>
      <xdr:nvPicPr>
        <xdr:cNvPr id="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8496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50</xdr:row>
      <xdr:rowOff>0</xdr:rowOff>
    </xdr:from>
    <xdr:ext cx="1073401" cy="2947"/>
    <xdr:pic>
      <xdr:nvPicPr>
        <xdr:cNvPr id="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8496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1308" cy="2774"/>
    <xdr:pic>
      <xdr:nvPicPr>
        <xdr:cNvPr id="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401" cy="2947"/>
    <xdr:pic>
      <xdr:nvPicPr>
        <xdr:cNvPr id="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1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1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1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1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1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1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1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1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1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1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1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1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1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1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1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1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1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1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1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1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1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1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1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1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1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1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1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1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1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1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1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1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1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1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1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1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1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1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1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1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1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1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1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1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1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1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1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1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1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1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1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1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1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1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1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1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1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1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1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1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1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1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1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1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1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1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1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1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1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1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1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1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1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1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1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1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1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1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1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1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1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1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6</xdr:col>
      <xdr:colOff>0</xdr:colOff>
      <xdr:row>15</xdr:row>
      <xdr:rowOff>0</xdr:rowOff>
    </xdr:from>
    <xdr:to>
      <xdr:col>7</xdr:col>
      <xdr:colOff>493594</xdr:colOff>
      <xdr:row>15</xdr:row>
      <xdr:rowOff>0</xdr:rowOff>
    </xdr:to>
    <xdr:pic>
      <xdr:nvPicPr>
        <xdr:cNvPr id="1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494737</xdr:colOff>
      <xdr:row>15</xdr:row>
      <xdr:rowOff>0</xdr:rowOff>
    </xdr:to>
    <xdr:pic>
      <xdr:nvPicPr>
        <xdr:cNvPr id="1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1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1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1308" cy="2774"/>
    <xdr:pic>
      <xdr:nvPicPr>
        <xdr:cNvPr id="1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401" cy="2947"/>
    <xdr:pic>
      <xdr:nvPicPr>
        <xdr:cNvPr id="1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1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1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6</xdr:col>
      <xdr:colOff>0</xdr:colOff>
      <xdr:row>15</xdr:row>
      <xdr:rowOff>0</xdr:rowOff>
    </xdr:from>
    <xdr:to>
      <xdr:col>7</xdr:col>
      <xdr:colOff>493594</xdr:colOff>
      <xdr:row>15</xdr:row>
      <xdr:rowOff>0</xdr:rowOff>
    </xdr:to>
    <xdr:pic>
      <xdr:nvPicPr>
        <xdr:cNvPr id="1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261" y="47873478"/>
          <a:ext cx="205983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494737</xdr:colOff>
      <xdr:row>15</xdr:row>
      <xdr:rowOff>0</xdr:rowOff>
    </xdr:to>
    <xdr:pic>
      <xdr:nvPicPr>
        <xdr:cNvPr id="1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261" y="47873478"/>
          <a:ext cx="2060979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493594</xdr:colOff>
      <xdr:row>15</xdr:row>
      <xdr:rowOff>0</xdr:rowOff>
    </xdr:to>
    <xdr:pic>
      <xdr:nvPicPr>
        <xdr:cNvPr id="1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494737</xdr:colOff>
      <xdr:row>15</xdr:row>
      <xdr:rowOff>0</xdr:rowOff>
    </xdr:to>
    <xdr:pic>
      <xdr:nvPicPr>
        <xdr:cNvPr id="1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493594</xdr:colOff>
      <xdr:row>15</xdr:row>
      <xdr:rowOff>0</xdr:rowOff>
    </xdr:to>
    <xdr:pic>
      <xdr:nvPicPr>
        <xdr:cNvPr id="1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494737</xdr:colOff>
      <xdr:row>15</xdr:row>
      <xdr:rowOff>0</xdr:rowOff>
    </xdr:to>
    <xdr:pic>
      <xdr:nvPicPr>
        <xdr:cNvPr id="1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493594</xdr:colOff>
      <xdr:row>15</xdr:row>
      <xdr:rowOff>0</xdr:rowOff>
    </xdr:to>
    <xdr:pic>
      <xdr:nvPicPr>
        <xdr:cNvPr id="1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494737</xdr:colOff>
      <xdr:row>15</xdr:row>
      <xdr:rowOff>0</xdr:rowOff>
    </xdr:to>
    <xdr:pic>
      <xdr:nvPicPr>
        <xdr:cNvPr id="1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493594</xdr:colOff>
      <xdr:row>15</xdr:row>
      <xdr:rowOff>0</xdr:rowOff>
    </xdr:to>
    <xdr:pic>
      <xdr:nvPicPr>
        <xdr:cNvPr id="1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494737</xdr:colOff>
      <xdr:row>15</xdr:row>
      <xdr:rowOff>0</xdr:rowOff>
    </xdr:to>
    <xdr:pic>
      <xdr:nvPicPr>
        <xdr:cNvPr id="1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493594</xdr:colOff>
      <xdr:row>15</xdr:row>
      <xdr:rowOff>0</xdr:rowOff>
    </xdr:to>
    <xdr:pic>
      <xdr:nvPicPr>
        <xdr:cNvPr id="2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494737</xdr:colOff>
      <xdr:row>15</xdr:row>
      <xdr:rowOff>0</xdr:rowOff>
    </xdr:to>
    <xdr:pic>
      <xdr:nvPicPr>
        <xdr:cNvPr id="2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493594</xdr:colOff>
      <xdr:row>15</xdr:row>
      <xdr:rowOff>0</xdr:rowOff>
    </xdr:to>
    <xdr:pic>
      <xdr:nvPicPr>
        <xdr:cNvPr id="2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494737</xdr:colOff>
      <xdr:row>15</xdr:row>
      <xdr:rowOff>0</xdr:rowOff>
    </xdr:to>
    <xdr:pic>
      <xdr:nvPicPr>
        <xdr:cNvPr id="2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493594</xdr:colOff>
      <xdr:row>15</xdr:row>
      <xdr:rowOff>0</xdr:rowOff>
    </xdr:to>
    <xdr:pic>
      <xdr:nvPicPr>
        <xdr:cNvPr id="2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494737</xdr:colOff>
      <xdr:row>15</xdr:row>
      <xdr:rowOff>0</xdr:rowOff>
    </xdr:to>
    <xdr:pic>
      <xdr:nvPicPr>
        <xdr:cNvPr id="2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493594</xdr:colOff>
      <xdr:row>15</xdr:row>
      <xdr:rowOff>0</xdr:rowOff>
    </xdr:to>
    <xdr:pic>
      <xdr:nvPicPr>
        <xdr:cNvPr id="2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494737</xdr:colOff>
      <xdr:row>15</xdr:row>
      <xdr:rowOff>0</xdr:rowOff>
    </xdr:to>
    <xdr:pic>
      <xdr:nvPicPr>
        <xdr:cNvPr id="2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493594</xdr:colOff>
      <xdr:row>15</xdr:row>
      <xdr:rowOff>0</xdr:rowOff>
    </xdr:to>
    <xdr:pic>
      <xdr:nvPicPr>
        <xdr:cNvPr id="2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494737</xdr:colOff>
      <xdr:row>15</xdr:row>
      <xdr:rowOff>0</xdr:rowOff>
    </xdr:to>
    <xdr:pic>
      <xdr:nvPicPr>
        <xdr:cNvPr id="2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493594</xdr:colOff>
      <xdr:row>15</xdr:row>
      <xdr:rowOff>0</xdr:rowOff>
    </xdr:to>
    <xdr:pic>
      <xdr:nvPicPr>
        <xdr:cNvPr id="2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494737</xdr:colOff>
      <xdr:row>15</xdr:row>
      <xdr:rowOff>0</xdr:rowOff>
    </xdr:to>
    <xdr:pic>
      <xdr:nvPicPr>
        <xdr:cNvPr id="2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493594</xdr:colOff>
      <xdr:row>15</xdr:row>
      <xdr:rowOff>0</xdr:rowOff>
    </xdr:to>
    <xdr:pic>
      <xdr:nvPicPr>
        <xdr:cNvPr id="2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494737</xdr:colOff>
      <xdr:row>15</xdr:row>
      <xdr:rowOff>0</xdr:rowOff>
    </xdr:to>
    <xdr:pic>
      <xdr:nvPicPr>
        <xdr:cNvPr id="2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493594</xdr:colOff>
      <xdr:row>15</xdr:row>
      <xdr:rowOff>0</xdr:rowOff>
    </xdr:to>
    <xdr:pic>
      <xdr:nvPicPr>
        <xdr:cNvPr id="2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494737</xdr:colOff>
      <xdr:row>15</xdr:row>
      <xdr:rowOff>0</xdr:rowOff>
    </xdr:to>
    <xdr:pic>
      <xdr:nvPicPr>
        <xdr:cNvPr id="2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493594</xdr:colOff>
      <xdr:row>15</xdr:row>
      <xdr:rowOff>0</xdr:rowOff>
    </xdr:to>
    <xdr:pic>
      <xdr:nvPicPr>
        <xdr:cNvPr id="2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494737</xdr:colOff>
      <xdr:row>15</xdr:row>
      <xdr:rowOff>0</xdr:rowOff>
    </xdr:to>
    <xdr:pic>
      <xdr:nvPicPr>
        <xdr:cNvPr id="2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493594</xdr:colOff>
      <xdr:row>15</xdr:row>
      <xdr:rowOff>0</xdr:rowOff>
    </xdr:to>
    <xdr:pic>
      <xdr:nvPicPr>
        <xdr:cNvPr id="2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494737</xdr:colOff>
      <xdr:row>15</xdr:row>
      <xdr:rowOff>0</xdr:rowOff>
    </xdr:to>
    <xdr:pic>
      <xdr:nvPicPr>
        <xdr:cNvPr id="2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493594</xdr:colOff>
      <xdr:row>15</xdr:row>
      <xdr:rowOff>0</xdr:rowOff>
    </xdr:to>
    <xdr:pic>
      <xdr:nvPicPr>
        <xdr:cNvPr id="2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494737</xdr:colOff>
      <xdr:row>15</xdr:row>
      <xdr:rowOff>0</xdr:rowOff>
    </xdr:to>
    <xdr:pic>
      <xdr:nvPicPr>
        <xdr:cNvPr id="2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493594</xdr:colOff>
      <xdr:row>15</xdr:row>
      <xdr:rowOff>0</xdr:rowOff>
    </xdr:to>
    <xdr:pic>
      <xdr:nvPicPr>
        <xdr:cNvPr id="2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494737</xdr:colOff>
      <xdr:row>15</xdr:row>
      <xdr:rowOff>0</xdr:rowOff>
    </xdr:to>
    <xdr:pic>
      <xdr:nvPicPr>
        <xdr:cNvPr id="2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493594</xdr:colOff>
      <xdr:row>15</xdr:row>
      <xdr:rowOff>0</xdr:rowOff>
    </xdr:to>
    <xdr:pic>
      <xdr:nvPicPr>
        <xdr:cNvPr id="2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494737</xdr:colOff>
      <xdr:row>15</xdr:row>
      <xdr:rowOff>0</xdr:rowOff>
    </xdr:to>
    <xdr:pic>
      <xdr:nvPicPr>
        <xdr:cNvPr id="2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493594</xdr:colOff>
      <xdr:row>15</xdr:row>
      <xdr:rowOff>0</xdr:rowOff>
    </xdr:to>
    <xdr:pic>
      <xdr:nvPicPr>
        <xdr:cNvPr id="2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494737</xdr:colOff>
      <xdr:row>15</xdr:row>
      <xdr:rowOff>0</xdr:rowOff>
    </xdr:to>
    <xdr:pic>
      <xdr:nvPicPr>
        <xdr:cNvPr id="2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493594</xdr:colOff>
      <xdr:row>15</xdr:row>
      <xdr:rowOff>0</xdr:rowOff>
    </xdr:to>
    <xdr:pic>
      <xdr:nvPicPr>
        <xdr:cNvPr id="2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494737</xdr:colOff>
      <xdr:row>15</xdr:row>
      <xdr:rowOff>0</xdr:rowOff>
    </xdr:to>
    <xdr:pic>
      <xdr:nvPicPr>
        <xdr:cNvPr id="2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857250</xdr:colOff>
      <xdr:row>15</xdr:row>
      <xdr:rowOff>0</xdr:rowOff>
    </xdr:to>
    <xdr:pic>
      <xdr:nvPicPr>
        <xdr:cNvPr id="2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85735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839951</xdr:colOff>
      <xdr:row>15</xdr:row>
      <xdr:rowOff>0</xdr:rowOff>
    </xdr:to>
    <xdr:pic>
      <xdr:nvPicPr>
        <xdr:cNvPr id="2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839449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857250</xdr:colOff>
      <xdr:row>15</xdr:row>
      <xdr:rowOff>0</xdr:rowOff>
    </xdr:to>
    <xdr:pic>
      <xdr:nvPicPr>
        <xdr:cNvPr id="2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85735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839951</xdr:colOff>
      <xdr:row>15</xdr:row>
      <xdr:rowOff>0</xdr:rowOff>
    </xdr:to>
    <xdr:pic>
      <xdr:nvPicPr>
        <xdr:cNvPr id="2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839449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857250</xdr:colOff>
      <xdr:row>15</xdr:row>
      <xdr:rowOff>0</xdr:rowOff>
    </xdr:to>
    <xdr:pic>
      <xdr:nvPicPr>
        <xdr:cNvPr id="2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85735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839951</xdr:colOff>
      <xdr:row>15</xdr:row>
      <xdr:rowOff>0</xdr:rowOff>
    </xdr:to>
    <xdr:pic>
      <xdr:nvPicPr>
        <xdr:cNvPr id="2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839449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5</xdr:col>
      <xdr:colOff>0</xdr:colOff>
      <xdr:row>104</xdr:row>
      <xdr:rowOff>0</xdr:rowOff>
    </xdr:from>
    <xdr:ext cx="1091308" cy="2774"/>
    <xdr:pic>
      <xdr:nvPicPr>
        <xdr:cNvPr id="2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401" cy="2947"/>
    <xdr:pic>
      <xdr:nvPicPr>
        <xdr:cNvPr id="2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1308" cy="2774"/>
    <xdr:pic>
      <xdr:nvPicPr>
        <xdr:cNvPr id="2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401" cy="2947"/>
    <xdr:pic>
      <xdr:nvPicPr>
        <xdr:cNvPr id="2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1308" cy="2774"/>
    <xdr:pic>
      <xdr:nvPicPr>
        <xdr:cNvPr id="2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401" cy="2947"/>
    <xdr:pic>
      <xdr:nvPicPr>
        <xdr:cNvPr id="2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1308" cy="2774"/>
    <xdr:pic>
      <xdr:nvPicPr>
        <xdr:cNvPr id="2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401" cy="2947"/>
    <xdr:pic>
      <xdr:nvPicPr>
        <xdr:cNvPr id="2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1308" cy="2774"/>
    <xdr:pic>
      <xdr:nvPicPr>
        <xdr:cNvPr id="2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401" cy="2947"/>
    <xdr:pic>
      <xdr:nvPicPr>
        <xdr:cNvPr id="2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1308" cy="2774"/>
    <xdr:pic>
      <xdr:nvPicPr>
        <xdr:cNvPr id="2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401" cy="2947"/>
    <xdr:pic>
      <xdr:nvPicPr>
        <xdr:cNvPr id="2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1308" cy="2774"/>
    <xdr:pic>
      <xdr:nvPicPr>
        <xdr:cNvPr id="2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401" cy="2947"/>
    <xdr:pic>
      <xdr:nvPicPr>
        <xdr:cNvPr id="2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1308" cy="2774"/>
    <xdr:pic>
      <xdr:nvPicPr>
        <xdr:cNvPr id="2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401" cy="2947"/>
    <xdr:pic>
      <xdr:nvPicPr>
        <xdr:cNvPr id="2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1308" cy="2774"/>
    <xdr:pic>
      <xdr:nvPicPr>
        <xdr:cNvPr id="2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401" cy="2947"/>
    <xdr:pic>
      <xdr:nvPicPr>
        <xdr:cNvPr id="2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1308" cy="2774"/>
    <xdr:pic>
      <xdr:nvPicPr>
        <xdr:cNvPr id="2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401" cy="2947"/>
    <xdr:pic>
      <xdr:nvPicPr>
        <xdr:cNvPr id="2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1308" cy="2774"/>
    <xdr:pic>
      <xdr:nvPicPr>
        <xdr:cNvPr id="2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401" cy="2947"/>
    <xdr:pic>
      <xdr:nvPicPr>
        <xdr:cNvPr id="2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1308" cy="2774"/>
    <xdr:pic>
      <xdr:nvPicPr>
        <xdr:cNvPr id="2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401" cy="2947"/>
    <xdr:pic>
      <xdr:nvPicPr>
        <xdr:cNvPr id="2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1308" cy="2774"/>
    <xdr:pic>
      <xdr:nvPicPr>
        <xdr:cNvPr id="2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401" cy="2947"/>
    <xdr:pic>
      <xdr:nvPicPr>
        <xdr:cNvPr id="2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1308" cy="2774"/>
    <xdr:pic>
      <xdr:nvPicPr>
        <xdr:cNvPr id="2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401" cy="2947"/>
    <xdr:pic>
      <xdr:nvPicPr>
        <xdr:cNvPr id="2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1308" cy="2774"/>
    <xdr:pic>
      <xdr:nvPicPr>
        <xdr:cNvPr id="2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401" cy="2947"/>
    <xdr:pic>
      <xdr:nvPicPr>
        <xdr:cNvPr id="2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1308" cy="2774"/>
    <xdr:pic>
      <xdr:nvPicPr>
        <xdr:cNvPr id="2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401" cy="2947"/>
    <xdr:pic>
      <xdr:nvPicPr>
        <xdr:cNvPr id="2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1308" cy="2774"/>
    <xdr:pic>
      <xdr:nvPicPr>
        <xdr:cNvPr id="2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401" cy="2947"/>
    <xdr:pic>
      <xdr:nvPicPr>
        <xdr:cNvPr id="2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1308" cy="2774"/>
    <xdr:pic>
      <xdr:nvPicPr>
        <xdr:cNvPr id="2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401" cy="2947"/>
    <xdr:pic>
      <xdr:nvPicPr>
        <xdr:cNvPr id="2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1308" cy="2774"/>
    <xdr:pic>
      <xdr:nvPicPr>
        <xdr:cNvPr id="2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401" cy="2947"/>
    <xdr:pic>
      <xdr:nvPicPr>
        <xdr:cNvPr id="2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1308" cy="2774"/>
    <xdr:pic>
      <xdr:nvPicPr>
        <xdr:cNvPr id="2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401" cy="2947"/>
    <xdr:pic>
      <xdr:nvPicPr>
        <xdr:cNvPr id="2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6</xdr:col>
      <xdr:colOff>0</xdr:colOff>
      <xdr:row>15</xdr:row>
      <xdr:rowOff>0</xdr:rowOff>
    </xdr:from>
    <xdr:to>
      <xdr:col>7</xdr:col>
      <xdr:colOff>493594</xdr:colOff>
      <xdr:row>15</xdr:row>
      <xdr:rowOff>0</xdr:rowOff>
    </xdr:to>
    <xdr:pic>
      <xdr:nvPicPr>
        <xdr:cNvPr id="2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8091725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494737</xdr:colOff>
      <xdr:row>15</xdr:row>
      <xdr:rowOff>0</xdr:rowOff>
    </xdr:to>
    <xdr:pic>
      <xdr:nvPicPr>
        <xdr:cNvPr id="2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8091725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5</xdr:col>
      <xdr:colOff>0</xdr:colOff>
      <xdr:row>104</xdr:row>
      <xdr:rowOff>0</xdr:rowOff>
    </xdr:from>
    <xdr:ext cx="1091308" cy="2774"/>
    <xdr:pic>
      <xdr:nvPicPr>
        <xdr:cNvPr id="2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401" cy="2947"/>
    <xdr:pic>
      <xdr:nvPicPr>
        <xdr:cNvPr id="2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2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2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2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2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2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2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2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2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2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2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2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2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2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2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2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2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2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2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3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3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3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3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3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3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3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3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3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3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3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3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3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3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3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3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3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3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3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3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3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3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3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3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3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3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3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3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3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3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3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3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3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3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3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3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3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3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3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3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3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3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3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3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3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3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3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3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3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3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3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3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3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3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3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3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3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3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3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3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3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3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3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3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3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3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3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3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6</xdr:col>
      <xdr:colOff>0</xdr:colOff>
      <xdr:row>15</xdr:row>
      <xdr:rowOff>0</xdr:rowOff>
    </xdr:from>
    <xdr:to>
      <xdr:col>7</xdr:col>
      <xdr:colOff>493594</xdr:colOff>
      <xdr:row>15</xdr:row>
      <xdr:rowOff>0</xdr:rowOff>
    </xdr:to>
    <xdr:pic>
      <xdr:nvPicPr>
        <xdr:cNvPr id="3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3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3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1308" cy="2774"/>
    <xdr:pic>
      <xdr:nvPicPr>
        <xdr:cNvPr id="3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401" cy="2947"/>
    <xdr:pic>
      <xdr:nvPicPr>
        <xdr:cNvPr id="3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92306" cy="2774"/>
    <xdr:pic>
      <xdr:nvPicPr>
        <xdr:cNvPr id="3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104</xdr:row>
      <xdr:rowOff>0</xdr:rowOff>
    </xdr:from>
    <xdr:ext cx="1073161" cy="2947"/>
    <xdr:pic>
      <xdr:nvPicPr>
        <xdr:cNvPr id="3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1308" cy="2774"/>
    <xdr:pic>
      <xdr:nvPicPr>
        <xdr:cNvPr id="3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50D5D7D-BBF6-451F-B2F2-10F37B0EA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401" cy="2947"/>
    <xdr:pic>
      <xdr:nvPicPr>
        <xdr:cNvPr id="3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3D7BB2C-CF10-4908-AF8E-20F6CF8C4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1308" cy="2774"/>
    <xdr:pic>
      <xdr:nvPicPr>
        <xdr:cNvPr id="3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2128A8E-B99A-4AEC-ADB0-B4DBA7AA6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401" cy="2947"/>
    <xdr:pic>
      <xdr:nvPicPr>
        <xdr:cNvPr id="3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4EC4832-77D4-4752-B548-E1FF0060B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1308" cy="2774"/>
    <xdr:pic>
      <xdr:nvPicPr>
        <xdr:cNvPr id="3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F5AE1E4-9F59-4953-8539-B63E8F689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401" cy="2947"/>
    <xdr:pic>
      <xdr:nvPicPr>
        <xdr:cNvPr id="3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8C21F4D-B092-4806-A7B8-110FEE53B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1308" cy="2774"/>
    <xdr:pic>
      <xdr:nvPicPr>
        <xdr:cNvPr id="3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B543489-3B60-4CA7-8A90-606E520C4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401" cy="2947"/>
    <xdr:pic>
      <xdr:nvPicPr>
        <xdr:cNvPr id="3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D0D982D-B547-4FBB-BA6F-931C601F6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1308" cy="2774"/>
    <xdr:pic>
      <xdr:nvPicPr>
        <xdr:cNvPr id="3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8008D06-A1BC-4CE1-B25C-F8E08348E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401" cy="2947"/>
    <xdr:pic>
      <xdr:nvPicPr>
        <xdr:cNvPr id="3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37DC063-8C5F-4DAC-8829-B13165CA8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1308" cy="2774"/>
    <xdr:pic>
      <xdr:nvPicPr>
        <xdr:cNvPr id="3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13198EC-6F03-4271-8F2D-512C617BA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401" cy="2947"/>
    <xdr:pic>
      <xdr:nvPicPr>
        <xdr:cNvPr id="3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435FC8C-2059-4845-AC95-B728C4E30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1308" cy="2774"/>
    <xdr:pic>
      <xdr:nvPicPr>
        <xdr:cNvPr id="3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D935F22-F0DC-47FD-9BEF-540F62932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401" cy="2947"/>
    <xdr:pic>
      <xdr:nvPicPr>
        <xdr:cNvPr id="3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5763127-FB88-401C-828E-704F62968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1308" cy="2774"/>
    <xdr:pic>
      <xdr:nvPicPr>
        <xdr:cNvPr id="3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B7073A9-98BE-46BF-B99D-787B7091A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401" cy="2947"/>
    <xdr:pic>
      <xdr:nvPicPr>
        <xdr:cNvPr id="3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8DA41B9-8609-4467-A654-3A835B747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1308" cy="2774"/>
    <xdr:pic>
      <xdr:nvPicPr>
        <xdr:cNvPr id="3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AB0BB9C-C1B3-40F9-83F9-7FEBC5A74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401" cy="2947"/>
    <xdr:pic>
      <xdr:nvPicPr>
        <xdr:cNvPr id="3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CC751C3-0E0D-469C-AC64-FB206FA7A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1308" cy="2774"/>
    <xdr:pic>
      <xdr:nvPicPr>
        <xdr:cNvPr id="3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E147006-55BA-440D-8BDF-1138A1A73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401" cy="2947"/>
    <xdr:pic>
      <xdr:nvPicPr>
        <xdr:cNvPr id="3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62BDD00-8352-46A2-8866-2732EED41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1308" cy="2774"/>
    <xdr:pic>
      <xdr:nvPicPr>
        <xdr:cNvPr id="3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A9BBA76-32BB-4B7D-84F2-5FC109318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401" cy="2947"/>
    <xdr:pic>
      <xdr:nvPicPr>
        <xdr:cNvPr id="4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A914306-2FC9-4D49-88DD-E7D37CE4F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1308" cy="2774"/>
    <xdr:pic>
      <xdr:nvPicPr>
        <xdr:cNvPr id="4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F864EAC-C914-42B5-9147-4E58C5DAD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401" cy="2947"/>
    <xdr:pic>
      <xdr:nvPicPr>
        <xdr:cNvPr id="4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4BCAC1C-1E5C-40DA-B20A-7F24CEE2B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1308" cy="2774"/>
    <xdr:pic>
      <xdr:nvPicPr>
        <xdr:cNvPr id="4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0EF7C7E-7B3E-4EFC-ABE1-DE7400E20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401" cy="2947"/>
    <xdr:pic>
      <xdr:nvPicPr>
        <xdr:cNvPr id="4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7F25E1E-3409-4269-BC94-9428149FD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1308" cy="2774"/>
    <xdr:pic>
      <xdr:nvPicPr>
        <xdr:cNvPr id="4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3C3603B-18CD-4FBD-B04B-DFA46219D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401" cy="2947"/>
    <xdr:pic>
      <xdr:nvPicPr>
        <xdr:cNvPr id="4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8332A56-BD94-49BC-B1CF-FE191CC4B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1308" cy="2774"/>
    <xdr:pic>
      <xdr:nvPicPr>
        <xdr:cNvPr id="4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372FB07-3BB1-4728-86CA-0B33D95B9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401" cy="2947"/>
    <xdr:pic>
      <xdr:nvPicPr>
        <xdr:cNvPr id="4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65C2EC4-0261-4228-B790-AA335BC89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1308" cy="2774"/>
    <xdr:pic>
      <xdr:nvPicPr>
        <xdr:cNvPr id="4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DA03D72-70F2-4618-8F4C-02E969B47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401" cy="2947"/>
    <xdr:pic>
      <xdr:nvPicPr>
        <xdr:cNvPr id="4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E3D5698-1A46-4F64-AEB7-8414E9AE3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1308" cy="2774"/>
    <xdr:pic>
      <xdr:nvPicPr>
        <xdr:cNvPr id="4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693BEE3-878A-496F-A1B0-0F08B4228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401" cy="2947"/>
    <xdr:pic>
      <xdr:nvPicPr>
        <xdr:cNvPr id="4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B1B76C0-6D1C-4F11-B73C-B5A5A3B27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1308" cy="2774"/>
    <xdr:pic>
      <xdr:nvPicPr>
        <xdr:cNvPr id="4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95334FA-095A-4550-881B-E5AA5FE1C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401" cy="2947"/>
    <xdr:pic>
      <xdr:nvPicPr>
        <xdr:cNvPr id="4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39E72AF-4842-456C-86EA-C6C48A6B1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1308" cy="2774"/>
    <xdr:pic>
      <xdr:nvPicPr>
        <xdr:cNvPr id="4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A378985-4FE6-4870-822B-898CB9F4A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401" cy="2947"/>
    <xdr:pic>
      <xdr:nvPicPr>
        <xdr:cNvPr id="4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30F14C-C472-4E5B-A945-7D1858AF0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1308" cy="2774"/>
    <xdr:pic>
      <xdr:nvPicPr>
        <xdr:cNvPr id="4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4733475-38DB-47D1-9D0E-5DF5C205E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401" cy="2947"/>
    <xdr:pic>
      <xdr:nvPicPr>
        <xdr:cNvPr id="4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4D01572-F52D-4331-BA95-F65FAE969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109</xdr:row>
      <xdr:rowOff>0</xdr:rowOff>
    </xdr:from>
    <xdr:ext cx="1091308" cy="2774"/>
    <xdr:pic>
      <xdr:nvPicPr>
        <xdr:cNvPr id="4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6C5D6DE-F731-445A-AB72-432A7BCA2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1308" cy="2774"/>
    <xdr:pic>
      <xdr:nvPicPr>
        <xdr:cNvPr id="4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E749237-ABF9-4FF5-8D9A-CA01DDDC0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401" cy="2947"/>
    <xdr:pic>
      <xdr:nvPicPr>
        <xdr:cNvPr id="4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C595DFC-C5FE-4A22-970E-398D1EE64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4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2A3C6AD-C449-43EB-877A-6EE620A67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4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98A1195-5728-4C3B-BFEB-E62E647C6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4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2579CD7-9E8B-4DDF-822B-829CC512C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4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7A7B12D-36D6-42EF-AFB0-A5B738A8F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4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BD3228C-0C51-4E6A-92C0-0CE4B952E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4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D998BF4-7D3B-406A-905B-812A484FA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4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7458555-CECF-41A6-A88D-CE58AFD7F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4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0EE27EB-476B-420B-96F3-0821A9AAF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4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71F46D8-47CF-410C-9694-69DA7B276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4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E4E1F14-1772-4B11-8369-44F7D98A3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4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3514404-E215-4CB4-859E-5A031C2C3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4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1547AF7-D2B6-4DD2-8724-A767BEFEC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4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AC5783A-BF0B-459E-AEB9-EC8A67BBB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4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AB7A51E-82D4-49AD-BF0A-D2DC342B2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4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9E5F15B-3637-4A63-BCE0-8CD09CFA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4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D80515E-FF76-49F8-994F-3605D03DE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4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6C9ED9A-9723-4871-9DF3-B3EBC3522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4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7A5838D-00BD-40B2-8EDC-B648BCEB8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4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B005D1D-C7E5-4295-9D01-492EAB43F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4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7CA94B5-1AB2-41C0-B137-A6B90C2C6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4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B7BFDC7-E093-458F-9AFC-89617735E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4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7FA6B3D-606A-4484-8123-B40A41974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4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53C3B24-426B-432A-9DA7-835FB54F5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4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B862F88-BBD7-4791-8E0F-A9D91B4D6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4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4C9F64F-4375-4849-8BBD-6648D6D19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4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C6A9023-65BF-4262-B432-3E20052C8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4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8A1545B-CF8E-4875-B911-9700AB7CA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4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D6655CA-22B8-4CE3-BF6F-6929945D3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4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C882ACF-A020-4628-AD03-9852D122A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4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A11EA14-3527-4A66-8A3D-581401778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4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36AAE48-25B3-4C83-AD8B-C9CC14FAF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4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C32BBD-2917-4FFF-82F6-BD1A5C8A3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4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39065CA-BABB-46BD-86E7-7763A6B12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4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04722A4-5DF9-4EB0-8ACF-D8AA66BF0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4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6025DD8-7CAC-4F57-BE3B-341A89E09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4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75017E6-6EB0-43CF-B89A-0570EC358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4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4DC871C-B790-4E57-B498-44DBB6919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4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77CD9BE-2AC5-40AA-9EAE-2D2E6B214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4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52FAE1F-FB88-480C-A710-DED557DB4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4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662BC4A-CCE2-4E1D-86B0-CF57C16EB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4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28DCCD0-3376-4ABD-A494-055BE6EE1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4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8661028-5DA0-418F-8E53-6DF36E8CE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4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5BF7C05-0DE5-44F7-9C51-831286500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4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4A8B6B8-0BA3-40B9-AFE5-9988CE15A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4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DBDDE17-9A2D-4B36-B817-EA830D0F6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4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E8236EC-057A-40AE-9BEB-71C96D3B4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4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4AD204E-972C-43E3-9FC6-7C2762B4D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4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A7D5795-23DE-4904-9170-7E7530018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4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327E891-DD49-4658-AE38-B35223AA6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4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87E0118-8385-4763-A388-484D1A6D3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4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A2D1A6C-F3A9-4B7A-A81C-794CB43E7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4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C4FC5FF-ACCC-4DE8-B0F4-989835263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4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77A9948-2310-40EC-B6FE-0BE7B80E0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4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6C0EAC7-B01C-410B-B24C-EE0299B08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4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52DBB85-D4B3-4969-B076-ACE0FAA7B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4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73FC52D-18F9-46BB-A575-7AC620CE0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4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0C4B330-4CB1-4512-A4C7-99D7E57BD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4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7B12E09-AC93-41D3-9FCF-4941C7420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4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9DAC79F-5C40-4A9E-B13E-B4ABAAB9D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4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4AD04E5-017A-4DE5-985A-1B88C209C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4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8F88D64-D5D8-45F0-B4A5-C6B3767D5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4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DBE8749-58F5-44D3-B155-5C53C697C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4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78696B0-5199-4530-8185-70F15955C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4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DAB8C3B-8C6A-4DEC-8CFC-E61A2BFD3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4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D36FBAC-9212-47A0-B121-B4975F16F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4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E488BC3-4A31-4427-B967-9E7972698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4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D0F45EA-D70E-4BCB-B5E9-A6698C082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4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8220440-1D53-4C03-9305-2A541BFBF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4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3F640DE-A789-42B9-871F-326F90E23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4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1A50237-6713-43E0-B8C6-09903D807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4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D1812A9-B024-4391-BD2A-71ADF1076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4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8CEEC88-DC7E-4006-84DA-68B4DD6CA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4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A223CB8-46A7-4BD1-BBCF-43987FF1C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4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163BE30-557E-48D1-BE1E-2B1297F58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4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AF539F4-72C5-4C9D-B293-BA750B634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4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D7CD94C-D545-4461-9542-C4FB6E10E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4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A47EF6E-9CEC-414F-B495-43369586F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5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3AA0D1D-A1D6-4595-B248-5EFF5DBC1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5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08CF31A-1764-42BA-8ACE-DFCEBE0D8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5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3B931BD-D73E-483F-B81B-3AA2FD541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5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E95BB5F-CABC-48AD-B450-8DDD64AF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5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FF4D883-1346-4CA4-B1BA-CD01BB97F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5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65BFB1D-132F-4A9E-944D-A7A60A0A7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5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B945752-6C4B-4D43-A398-3B59A13B0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5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9D97349-19B1-4869-A8D6-65D104928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5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DC9F3AB-CD1E-4236-AEE6-47C82FAD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5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15E3C81-879F-46F6-9AC5-0E65B764D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5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F09984C-3A43-4BE2-A8D0-CCECBF332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1308" cy="2774"/>
    <xdr:pic>
      <xdr:nvPicPr>
        <xdr:cNvPr id="5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64BAD77-516B-46A0-94F7-DDE146FBF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401" cy="2947"/>
    <xdr:pic>
      <xdr:nvPicPr>
        <xdr:cNvPr id="5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B8CC2DF-D17F-466B-B9AE-B24AFA846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5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FA9849D-0622-4BBF-927E-4906A6E86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5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F832717-39FA-4695-AF60-6785402FA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1308" cy="2774"/>
    <xdr:pic>
      <xdr:nvPicPr>
        <xdr:cNvPr id="5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C599633-F487-4D09-86CC-67CEF256C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401" cy="2947"/>
    <xdr:pic>
      <xdr:nvPicPr>
        <xdr:cNvPr id="5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6A43EB2-1845-49CC-AEB6-FFD47C5A2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1308" cy="2774"/>
    <xdr:pic>
      <xdr:nvPicPr>
        <xdr:cNvPr id="5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CEEAB1D-9A04-4B31-AA63-6ED7E4536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401" cy="2947"/>
    <xdr:pic>
      <xdr:nvPicPr>
        <xdr:cNvPr id="5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ACBAE1B-77C7-44A7-9E6F-6D7037BAC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1308" cy="2774"/>
    <xdr:pic>
      <xdr:nvPicPr>
        <xdr:cNvPr id="5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C9F6047-8135-4A4E-9697-FB8BC17BB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401" cy="2947"/>
    <xdr:pic>
      <xdr:nvPicPr>
        <xdr:cNvPr id="5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5B8908A-4722-4513-9C2C-0332A0E10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1308" cy="2774"/>
    <xdr:pic>
      <xdr:nvPicPr>
        <xdr:cNvPr id="5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C4903A7-FF31-4E9D-A69B-5B1B74ED9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401" cy="2947"/>
    <xdr:pic>
      <xdr:nvPicPr>
        <xdr:cNvPr id="5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3231752-3BF6-4C2E-9F90-2FDB0064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1308" cy="2774"/>
    <xdr:pic>
      <xdr:nvPicPr>
        <xdr:cNvPr id="5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DA8AF39-BF3F-4E92-95DA-7C05E6AD2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401" cy="2947"/>
    <xdr:pic>
      <xdr:nvPicPr>
        <xdr:cNvPr id="5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35CD412-F7FB-416D-B475-D62B03896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1308" cy="2774"/>
    <xdr:pic>
      <xdr:nvPicPr>
        <xdr:cNvPr id="5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71ACAC0-625C-42ED-A9D0-3E197A792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401" cy="2947"/>
    <xdr:pic>
      <xdr:nvPicPr>
        <xdr:cNvPr id="5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3047918-0883-4E6E-8DD6-BABFBF5C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1308" cy="2774"/>
    <xdr:pic>
      <xdr:nvPicPr>
        <xdr:cNvPr id="5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2FF7A96-2A2E-4EF7-A0B4-1EC498B8B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401" cy="2947"/>
    <xdr:pic>
      <xdr:nvPicPr>
        <xdr:cNvPr id="5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93C2B63-747C-4678-8649-EB46F300F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1308" cy="2774"/>
    <xdr:pic>
      <xdr:nvPicPr>
        <xdr:cNvPr id="5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69A1545-47BE-4898-80FB-FDF8B92C6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401" cy="2947"/>
    <xdr:pic>
      <xdr:nvPicPr>
        <xdr:cNvPr id="5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22CA73D-0080-4041-8600-57E27F186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1308" cy="2774"/>
    <xdr:pic>
      <xdr:nvPicPr>
        <xdr:cNvPr id="5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4259FC8-851D-49E8-8F03-FAB97ABC7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401" cy="2947"/>
    <xdr:pic>
      <xdr:nvPicPr>
        <xdr:cNvPr id="5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66FC07B-FA40-4296-A52C-1FA6ADAB3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1308" cy="2774"/>
    <xdr:pic>
      <xdr:nvPicPr>
        <xdr:cNvPr id="5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7E83230-FDEE-4FF6-9515-4420C5361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401" cy="2947"/>
    <xdr:pic>
      <xdr:nvPicPr>
        <xdr:cNvPr id="5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55846CB-EAC1-4C74-9E99-2BB3A4844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1308" cy="2774"/>
    <xdr:pic>
      <xdr:nvPicPr>
        <xdr:cNvPr id="5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5BED3BF-B5CF-41C7-B6B0-B20C3C7BE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401" cy="2947"/>
    <xdr:pic>
      <xdr:nvPicPr>
        <xdr:cNvPr id="5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D532FB6-9512-418B-8B5D-572DC632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1308" cy="2774"/>
    <xdr:pic>
      <xdr:nvPicPr>
        <xdr:cNvPr id="5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539AA9D-87AD-477C-98A1-2B7355804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401" cy="2947"/>
    <xdr:pic>
      <xdr:nvPicPr>
        <xdr:cNvPr id="5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BD3267F-2484-445C-AA35-36B294CAA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1308" cy="2774"/>
    <xdr:pic>
      <xdr:nvPicPr>
        <xdr:cNvPr id="5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EE61E68-B10C-4A4E-B146-B754A334B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401" cy="2947"/>
    <xdr:pic>
      <xdr:nvPicPr>
        <xdr:cNvPr id="5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371B3B4-70D1-4149-B924-B3375CDA2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1308" cy="2774"/>
    <xdr:pic>
      <xdr:nvPicPr>
        <xdr:cNvPr id="5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E07CD8D-80CB-4BC1-9D5E-EBBDB97A1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401" cy="2947"/>
    <xdr:pic>
      <xdr:nvPicPr>
        <xdr:cNvPr id="5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D5C82C9-B6AB-4432-A541-2C20E56C4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1308" cy="2774"/>
    <xdr:pic>
      <xdr:nvPicPr>
        <xdr:cNvPr id="5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5AD8B51-1292-4557-BAE6-6CF4D269D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401" cy="2947"/>
    <xdr:pic>
      <xdr:nvPicPr>
        <xdr:cNvPr id="5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EEA5DF3-E071-4EDC-B35B-2132C018F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1308" cy="2774"/>
    <xdr:pic>
      <xdr:nvPicPr>
        <xdr:cNvPr id="5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D8A5FEC-63E2-426A-84EA-46A951578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401" cy="2947"/>
    <xdr:pic>
      <xdr:nvPicPr>
        <xdr:cNvPr id="5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E665E19-397E-4BC1-9A2E-66602AE7E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1308" cy="2774"/>
    <xdr:pic>
      <xdr:nvPicPr>
        <xdr:cNvPr id="5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D350963-27D9-46C5-A5F4-BCB7D37B8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401" cy="2947"/>
    <xdr:pic>
      <xdr:nvPicPr>
        <xdr:cNvPr id="5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77C4C65-EF11-447C-B277-E6024E601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1308" cy="2774"/>
    <xdr:pic>
      <xdr:nvPicPr>
        <xdr:cNvPr id="5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D489277-4197-47C5-A599-308D85E0A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401" cy="2947"/>
    <xdr:pic>
      <xdr:nvPicPr>
        <xdr:cNvPr id="5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43E0AA9-9B0D-450C-8638-90E4CC136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1308" cy="2774"/>
    <xdr:pic>
      <xdr:nvPicPr>
        <xdr:cNvPr id="5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A17CC81-7B54-4F04-A099-09F018AA3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401" cy="2947"/>
    <xdr:pic>
      <xdr:nvPicPr>
        <xdr:cNvPr id="5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CF8F5D6-8ABB-4B4F-BA45-A0F96DE0D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1308" cy="2774"/>
    <xdr:pic>
      <xdr:nvPicPr>
        <xdr:cNvPr id="5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C3C57F1-5649-4BBE-9F3F-662407CA5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401" cy="2947"/>
    <xdr:pic>
      <xdr:nvPicPr>
        <xdr:cNvPr id="5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64CDA9B-56BF-458F-81DB-1E3C6B4CE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1308" cy="2774"/>
    <xdr:pic>
      <xdr:nvPicPr>
        <xdr:cNvPr id="5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2BE3BCC-0A72-4A56-A657-6AEDFB36E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401" cy="2947"/>
    <xdr:pic>
      <xdr:nvPicPr>
        <xdr:cNvPr id="5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101F4B4-B7F1-44F1-BC9E-6BB2ABD87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5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30BDDD2-2F08-46C3-804E-03F92704A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5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E8162D4-E1E0-41A8-9C1F-2B75078AA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5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8DEA0E8-A99F-4193-806E-D09EA9829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5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C513DC-F1AC-4802-85E4-42CA03664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5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AEA4EEA-83AC-4D98-BEEE-81BE94B86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5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0634967-CC8B-4B1D-B559-F80B20D00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5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655F0F0-AB06-4E55-B423-CCE11D19E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5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21DAA50-83B0-430A-BD32-5F4C94840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5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D2D316B-16CF-4214-B717-48E67E4C1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5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AF80CCD-76D7-4CBA-BC4C-43B6E6A00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5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7D61247-168A-4CBD-A77C-57402C1DC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5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BD6206B-6EA6-4F76-A466-4C6BC1E77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5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CB6CE26-E6D4-445C-A01B-09A16EA76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5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E849C1A-5DDB-4699-97B7-9623C7FAD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5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D0FD181-27BB-4C8C-BE57-C313E0982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5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E174468-6D7F-4289-8C80-C5AF760A5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5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4C819A8-CF16-47FC-B506-ABF39B09F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5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C996776-DAC7-4447-B9E6-44BF5E59F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5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DF7E326-ECAA-4744-AC08-1A29C4E20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5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44E02A2-34DF-49D2-BE41-82E9DF1C2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5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9266CE4-159B-4AE0-A7C7-B8276CB6E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5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DBA801D-D4DD-4590-A2E2-61E8D64DF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5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76FFC16-D143-4BAD-A0B5-AF1099973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5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926EC98-9159-4AB8-A55C-558AF30AF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5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8261ADB-1333-43E6-B5B8-E16E86A51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5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CDB5DE6-6018-4D95-A67B-3D4816358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5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DB2B4D1-1B8D-41F4-AE87-77117450C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5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D18F997-C6D6-4BFE-9247-02001556B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5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E37ADBB-108A-4D55-88D0-02EEFD981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5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4F780D3-0804-4ACD-85C8-1A6740897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5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3DD057B-5490-4E40-B587-675057CC0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5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7FA8258-AF5D-4055-BACF-CE4ACE784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5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EF2B72B-A960-4254-9039-9B428A956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5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40E880A-45AA-4FB8-A9E9-A5EAC222C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5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5DDE3F9-F50D-4A9E-98AD-F94D74266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5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E5E950D-1A5F-47CE-94C5-7D2D96DB2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5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E2339A2-DD2E-4404-8FF7-59C59A030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5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52A7C87-E86B-4A7E-8CD3-AE52FFFC9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5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D75D775-147C-482E-9B1A-72C6C6CB3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5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9C58603-2DF5-4DC0-B4EE-1D96B87F6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5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AC75034-59D3-4E0C-8B2B-8800566C2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6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AC28881-A611-4B7F-8F50-B3B730F34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6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514E3FE-086F-4544-9DF4-8BBB89800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6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89ECBDE-0DED-46E7-83DF-8B0904C66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6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2F0B655-7F12-4D96-B46B-835D2D74B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6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1CB491B-ECB6-4640-BA72-5CB9BB66F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6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3E3E82D-D4F9-420F-AFB7-9C9727875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6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2288311-2F89-4B09-B529-5C0FF36C3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6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C5ACC56-ADCD-461C-8644-678BF1B59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6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DF5E537-938E-49B1-AA62-D1670C8DA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6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87BA15B-1E1B-416B-84A1-AB0E6C0AA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6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F29B0D8-A404-4A65-9D85-A260B845D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6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7642FA5-580C-43AC-857C-B6F4DA47B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6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98F71E6-F250-487B-A78C-CCD297ADB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6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36DCF4C-1C43-4CFC-BB5D-0ED0127FE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6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2F711B3-DBB7-440C-A854-1C3E702FB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6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EA693B0-2FE5-4A1C-882E-710A947E0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6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8EA867B-116F-470A-B721-F11B542CB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6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3F4AADC-8288-4D30-9BAF-E9AE68CC4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6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43DCC03-1969-4D69-A816-2B96485FD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6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DD480A1-9522-41D6-939D-313F0D2D2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6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A801498-FA6F-40E9-83CD-5550F5463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6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02B16D1-BF59-473D-B59F-75E468B09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6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4B1D9DF-65D7-4E07-87EC-F489B2116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6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7E33405-B27B-48E5-8E67-E9F75AA88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6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AEC57E1-0B12-4825-A8A4-56DF3915D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6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AF91750-077C-4645-9542-8EAE0E315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6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4F98E9F-A1E0-47AC-8309-C5DE82D11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6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E8AE133-6BD8-4B83-8791-6676820B2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6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4CAE682-F563-48AD-B89B-F7CCC3C65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6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E160B21-7A42-4632-846C-1BD9ABA3E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6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FEA4684-B154-490E-B2B5-CA3CAE1CF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6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E9FE949-4278-49C2-8007-7411E8466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6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A464D29-7C92-4C92-A55A-31B94792C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6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20BEAF0-A186-4216-ACB3-1E45A3046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6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49DD855-B139-470E-B421-A272EEF12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6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954607B-EB1F-45BC-8BFF-365ED30B4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6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090D64E-F232-4C7C-958A-DFB9FDD96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6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8500E7C-DA94-4BBA-95D2-3FF43FCAE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6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CB16A12-950E-4659-8535-AB927D733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6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38D8C0D-5A64-4D98-85CC-94F8A50D5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6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20EA416-31B5-45E5-9B20-B911E70F4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6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36ACE6F-F9EE-4A84-95AA-AAB4DF0A7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6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2E7EFB0-5BF5-41F3-8E7F-B0969FD20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6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030F900-0A0F-47B5-9ED4-6C45985A3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6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7886251-EDE8-4FCD-A7D0-7C88DAB68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6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B54F9A0-D851-4FC1-A469-8B2BD8355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6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13CC883-1F67-4C26-ADFC-81E4972CF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1308" cy="2774"/>
    <xdr:pic>
      <xdr:nvPicPr>
        <xdr:cNvPr id="6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93E8623-2782-404E-A0DE-06793FF4F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401" cy="2947"/>
    <xdr:pic>
      <xdr:nvPicPr>
        <xdr:cNvPr id="6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44AE1DE-AA20-4BB4-BEDB-74BC911AD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92306" cy="2774"/>
    <xdr:pic>
      <xdr:nvPicPr>
        <xdr:cNvPr id="6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C004747-8F16-4115-9D2E-EA03444D5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161</xdr:row>
      <xdr:rowOff>0</xdr:rowOff>
    </xdr:from>
    <xdr:ext cx="1073161" cy="2947"/>
    <xdr:pic>
      <xdr:nvPicPr>
        <xdr:cNvPr id="6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CDC2887-221D-45FA-9C39-9CEDEA5D3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233</xdr:row>
      <xdr:rowOff>0</xdr:rowOff>
    </xdr:from>
    <xdr:ext cx="1073401" cy="2947"/>
    <xdr:pic>
      <xdr:nvPicPr>
        <xdr:cNvPr id="6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A307DC6-0429-4199-AE05-2FA113755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44579" y="34490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242</xdr:row>
      <xdr:rowOff>0</xdr:rowOff>
    </xdr:from>
    <xdr:ext cx="1073401" cy="2947"/>
    <xdr:pic>
      <xdr:nvPicPr>
        <xdr:cNvPr id="6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98A6684-F3C2-4082-A653-F0B5EBE49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44579" y="34490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242</xdr:row>
      <xdr:rowOff>0</xdr:rowOff>
    </xdr:from>
    <xdr:ext cx="1073401" cy="2947"/>
    <xdr:pic>
      <xdr:nvPicPr>
        <xdr:cNvPr id="6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B39D195-650E-4095-9667-EF8CBFACE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44579" y="34490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270</xdr:row>
      <xdr:rowOff>0</xdr:rowOff>
    </xdr:from>
    <xdr:ext cx="1073401" cy="2947"/>
    <xdr:pic>
      <xdr:nvPicPr>
        <xdr:cNvPr id="6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9D7C86A-8EF5-4BCA-B43C-443EA0127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44579" y="34490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285</xdr:row>
      <xdr:rowOff>0</xdr:rowOff>
    </xdr:from>
    <xdr:ext cx="1073401" cy="2947"/>
    <xdr:pic>
      <xdr:nvPicPr>
        <xdr:cNvPr id="7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577A05D-3B5D-4E8C-93FD-F03070141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44579" y="34490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109</xdr:row>
      <xdr:rowOff>0</xdr:rowOff>
    </xdr:from>
    <xdr:ext cx="1091308" cy="2774"/>
    <xdr:pic>
      <xdr:nvPicPr>
        <xdr:cNvPr id="7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C0FCC15-89BA-4A98-BDB4-C897E87BA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40868" y="3270584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109</xdr:row>
      <xdr:rowOff>0</xdr:rowOff>
    </xdr:from>
    <xdr:ext cx="1073401" cy="2947"/>
    <xdr:pic>
      <xdr:nvPicPr>
        <xdr:cNvPr id="7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8BBA5B3-2000-4617-A448-28CEE1F6A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40868" y="3270584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177</xdr:row>
      <xdr:rowOff>0</xdr:rowOff>
    </xdr:from>
    <xdr:ext cx="1091308" cy="2774"/>
    <xdr:pic>
      <xdr:nvPicPr>
        <xdr:cNvPr id="7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0403655-3AC3-46F5-B88F-2D066744C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22921" y="14337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177</xdr:row>
      <xdr:rowOff>0</xdr:rowOff>
    </xdr:from>
    <xdr:ext cx="1073401" cy="2947"/>
    <xdr:pic>
      <xdr:nvPicPr>
        <xdr:cNvPr id="7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41EAC8D-5BCB-4D8B-A941-B5893F84A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22921" y="14337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177</xdr:row>
      <xdr:rowOff>0</xdr:rowOff>
    </xdr:from>
    <xdr:ext cx="1091308" cy="2774"/>
    <xdr:pic>
      <xdr:nvPicPr>
        <xdr:cNvPr id="7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777492D-B303-4E7F-9BFF-5031EE19E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22921" y="14337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177</xdr:row>
      <xdr:rowOff>0</xdr:rowOff>
    </xdr:from>
    <xdr:ext cx="1073401" cy="2947"/>
    <xdr:pic>
      <xdr:nvPicPr>
        <xdr:cNvPr id="7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069A03E-4B6A-440F-A1CA-C07C9D0AF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22921" y="14337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133350</xdr:colOff>
      <xdr:row>111</xdr:row>
      <xdr:rowOff>0</xdr:rowOff>
    </xdr:from>
    <xdr:ext cx="1091308" cy="2774"/>
    <xdr:pic>
      <xdr:nvPicPr>
        <xdr:cNvPr id="7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AA6D4B7-CD7B-44C0-96F6-C6A031A76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4650" y="321945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7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C5C4E61-35C2-4DCC-9D50-0C497C1CA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7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960490B-6A2F-4DCD-A4B0-1925F4972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7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C31F6CE-047D-496F-A874-08DEC62AA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7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F3E485F-8B11-4CEF-A381-16822CB1C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7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84CE49B-C9AB-41AA-91B2-D8D0100A8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7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EFC08C0-81D5-46C6-9E8E-2A556BB9A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7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07760FA-637F-45C9-A4AC-5C471101D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7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0C500A5-96F5-43EA-9B8A-185A0E89B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7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2FAD42C-FC9D-4709-8A36-07797D357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7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58DA27D-3631-40DA-BB6A-C197BB2A3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7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1593CEA-3E55-4539-AD3D-44B0DA6ED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7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2D8523E-BA27-4FDB-9CE1-5BFB12C8E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7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3466051-2F67-4B5D-B49E-492692859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7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F9A2B58-726B-454F-97D4-56566DDA3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7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A627D47-A53F-48CF-8978-866AE946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7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9324CED-65C0-4621-B28B-6E214C1B4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7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F44A2E6-52F0-4B0A-A380-11BD5C6F6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7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F0B36FB-F790-4933-A47A-A5F99BA41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7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B4E3DF1-042E-4133-BC2C-B527497FE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7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798BBFC-92D8-4300-ACC9-C53B01685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7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BF119A7-63F5-40E9-942F-7E7FD8BF6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8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B50D585-7FAA-4243-B228-73A943B56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8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045715D-E2C6-42FA-974A-1365E0965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8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4FCF18-86AB-4A37-99EB-2B31ACFC3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8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82F2AE8-7A62-4F39-90E7-816D457B3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8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54D93AA-1935-4876-B561-70BC2106B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8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82445F0-FB9D-4509-845B-E487152C5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8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2E39D69-2A21-48C5-BA24-6F2D3704F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8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7B06C82-C377-4855-B6A7-E77BE53B9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8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6554698-F1BA-40D0-BCB3-88E0582B8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8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84675AF-3741-4E01-8CA5-EC5915AB6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8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F8F9086-88D4-4053-8F47-EFA42B4CD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8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0693781-3CA4-4DFD-9892-D5AE1FC44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8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80D60ED-B98D-4B56-8385-F85E0976E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8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08DD89E-DA2E-4DCB-A3AE-90C01553E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8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402C526-6CE1-4283-8F66-A0EEA002F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8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A8CCAD7-23D4-4430-BA24-1C8A2FC4D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8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8670279-D9A7-49DC-8F28-56524C749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8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3B9880D-AC41-4E6A-B0AD-DCA235714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8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D6FB7EB-70A0-4B0C-AA9F-B8AFCDF50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146</xdr:row>
      <xdr:rowOff>0</xdr:rowOff>
    </xdr:from>
    <xdr:ext cx="1091308" cy="2774"/>
    <xdr:pic>
      <xdr:nvPicPr>
        <xdr:cNvPr id="8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65EBC39-8F0E-4B0A-87F5-2A33230B5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146</xdr:row>
      <xdr:rowOff>0</xdr:rowOff>
    </xdr:from>
    <xdr:ext cx="1073401" cy="2947"/>
    <xdr:pic>
      <xdr:nvPicPr>
        <xdr:cNvPr id="8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00E45D6-DC61-4CEF-A939-8B1F6DFF4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8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A09F8A2-4803-4954-84FA-462B12EB5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8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A4BE800-491E-4898-B408-018AAB94A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8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793C8D-AAB4-4897-AC9D-1B788D57D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8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F2335DF-DEAB-49B2-8B7F-9B286B984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8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3C267C9-E46F-47C8-A581-C59963CDB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8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7809CE9-5B80-40DC-AED4-BF26D8A24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8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BEBBF54-31CC-46BA-8C69-0B024EC90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8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DAAF31E-ABAA-4DF1-B20C-7CB539A49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8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82C5B37-268D-4C5A-88A0-0A03D79A7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8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A41BB6-8F82-4127-93E7-84D611242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8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8E10927-AF3E-4907-B3B4-F4466C0FD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8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352A031-EBCE-4896-9A19-6A3AC2F6F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8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C4BF654-8B72-4768-A822-9A8E4A17A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8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D67ED39-BA67-44A8-84F0-784259985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8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E4D529F-6D44-4F8C-B049-248FD7E6C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8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6092818-71D6-467B-8C4C-963D11205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8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8A76D56-172C-4A92-9F04-A4ED98999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8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1C38175-9E1C-466A-B5F9-ED28D306A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8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F4D97A1-3D6C-4810-8042-EEF5793DA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8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427B830-522F-456C-84F2-48F988A8B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8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BB176DE-3587-4A77-94F8-2C37CCB74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8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A65973-821E-43CA-95CB-1112B12D5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8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9C56130-03ED-4003-99F7-A42CA2C4C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8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6246EC4-4BE6-4D99-8E7D-D9E85A83D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8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F49B707-E335-4A33-9E30-309869A31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8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46E4B57-3289-419D-9C03-C92CE78B8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8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4945EE1-2D97-4E1D-9DFD-590FFE2A6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8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2AAB231-65AF-4C1E-A1F4-8DBC90797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8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2262B1E-4F32-4386-A9FC-3354BDE9F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8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BEE2033-9E4F-4204-BB64-DFFA3AAC7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8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BD7308A-B81B-47F8-B0EB-1512F5C3E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8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4D8923F-D01E-4987-AC38-1021D7904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8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1CCF2C3-2514-4A4F-A754-A32C05D04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8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A248438-8FEC-4E89-A05D-522C351AE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8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D87746B-FDC9-4469-AA3B-FD76516FD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8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D043F61-1DA7-41B8-8205-DD84CA0BC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8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2B125B1-3CB1-4A74-A6C7-FEC69F8EE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8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D0DC970-4D2E-45F3-8375-C701E3C28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8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CC09168-EA6C-4B18-BBE5-9F68755E8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8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FF46D88-92B8-41B3-8930-A3D3FA452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8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5B2EB22-223C-42C1-919C-B9E9D4F16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8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EAFFFA2-0253-43DD-8DFD-62E07D0FC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8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1159201-9929-4937-92CA-A35274528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8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775773C-0C2B-4C55-9B68-1EF263AF4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8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608AA7D-2CC4-4F8C-A9FB-B3B645A4F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8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C17AB0F-DD27-4BD3-9671-5895A3AB7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8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4E320AA-A3FD-4BE4-ACBC-666555EC0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8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484D47E-3AB2-401B-9CBE-EBF047A66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8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18BC770-B5EF-4EE1-AF03-D562756D2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8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B53E825-6D8B-47B6-AA2E-4DCDCD4E0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8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97D1A5F-111C-469C-848D-8D8AB0828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8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1402968-BD15-4998-8A7C-314D4603B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8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C7A4812-074D-4A21-B08B-E89F03DA2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8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5BD302F-4506-462D-A400-8E3AE677F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8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4422871-3E8B-49A3-A785-EDE489E11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8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FE50253-22AD-4A03-A20B-DB16CB899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8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D03F112-0B92-4644-964F-0B4458C81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8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E28939A-E9E9-45D3-9052-E3274DA22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8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2C6F8FF-C57D-4E69-8E51-81BB08A1D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8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BD50C7D-83F8-476B-B90D-A534D2D08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8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7BDA31B-C2F1-46C6-B0CD-C93DF9823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8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C3A8B7D-A8CF-4561-84A7-A1407184E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8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BD871B8-4B29-4AF5-9673-9FE5AC231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8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A1A41FC-0D2C-4F68-9562-26D7679E2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8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92EB2AF-179C-40BB-82A5-D8897DE80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8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38243E-E032-4756-A22E-A4EB2993A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8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5435CE8-8C2C-4CC2-9242-DA946F38C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8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D4EA5DB-B025-4352-92E6-3453546D5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8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91DF4F7-77CF-435A-B670-662956ED1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8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A71A398-98B0-4951-AC4B-32546D203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8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E4D9EA4-2952-476B-BE18-A61BD4726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8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6505270-BA0F-448A-80BA-5540A1702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8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2508F95-BC00-444A-9FBB-F3509B8EF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8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05F360D-CDAD-490E-A368-A20D94CC9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8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F2E4364-CAFD-47DC-BD45-3FF1C01E4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8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0907101-1819-4436-98DC-75AE13569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8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C30C5B7-4A8D-4BA7-B920-481AD7997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8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EF2207-3E82-4375-87C0-FB24523FF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8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78EFD54-FA2D-4878-9086-D12554477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9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3E72DBE-20AA-45CA-9E04-CEBD3ACDA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9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76746BD-A2D5-4AB7-AE24-92615D347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9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ED11375-BF35-481F-8F4B-9B7BD2B9E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9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0DBE8E2-9052-472E-830E-C566BFC52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9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C81E2D9-7038-4B47-B8AD-59D123F0F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9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8EB2C0C-843A-4699-AAC0-D80C53848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9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0F691FB-D00B-4DF7-95F6-DE06FAD9D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9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84FCB08-F8AE-489E-AEAD-2D45E3D50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9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2968E40-3DCB-4EC0-A08A-BB62B01EB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9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3237E32-2047-478D-AEBB-5C604EC12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9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813F8BB-4E31-4AD3-BA05-256EFACB3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9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62E53F5-C2D7-4D17-8E77-B92126FC1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9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B58C671-8E86-4438-9143-B105CEF17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9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D39BC5D-4519-4971-B9B6-CCF968F9B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9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F6C3312-F313-4828-9E9E-F09C1B842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9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BEE352E-333A-42A5-889B-4D24C37A9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9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CB6F90B-BF21-4830-966E-38C17BE18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9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72D7598-CFEC-4B36-ABEE-37D03D78C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9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6D58B36-F5EE-42E7-8B69-BF84CA80A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9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BDDDB29-9725-4888-82EB-0F9902E69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9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60CE6C6-9932-44E8-B71D-DBE0AC1F4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9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E0000D2-1840-4058-8238-D493682B3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9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978BB21-C3E5-4DC5-912E-DA1753D08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9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B64A520-5890-4EB3-8732-337EE8EBB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9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4A81321-AB46-493B-A910-3FD7388F7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9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539AFE1-F5A2-4161-B718-1A51B45B4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9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EF447EA-A6CD-44A3-A3EE-C8604BC14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9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8CBDF7-C758-4140-97E4-665C92C6B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9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A5F3208-298C-4207-9865-0CF02AED0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9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AE9E700-DC6D-4607-8886-9337A9838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9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99928C7-60C1-4554-AC31-7EF701DC7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9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05C9F01-6A28-4DAF-B160-15881D846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9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F1DEFFD-B58C-4141-B06B-EE7586121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9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56B39D9-2684-4411-AD7B-D604C6394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9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6BCA29A-BEF7-4FB8-852B-60E5450C0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9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AFE9021-E58C-43F3-8795-7E41B4733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9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D428A4B-6B74-49DD-B626-7B17F9858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9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F075A7C-75D1-4552-9D0A-8A4748D56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9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BCAB9CC-A87D-41BD-AACE-6E4A75100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9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B6FEA5A-876F-45B6-B23E-02439FDD6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9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7FBC2FD-5675-4B3F-A9C3-350CECDA0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9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CB3ECF7-4ABF-4912-9627-EF9DC17A7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9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4349941-063D-4346-ACBC-234611E22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9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4918DA6-76E5-426E-928C-EB6CBF74A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9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F0DEE3A-8658-4C79-AE91-1873E959B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9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6ED0B12-912F-42D8-994A-C873EEF16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9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09A52FA-DEF7-4CF6-9982-004C30CF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9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E7F2E0C-DF52-4008-95FE-CEB0869FE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9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C7B0B47-2A8E-4972-BD0F-B7E172C0B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9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E5F8BDF-80C6-4DFE-BA32-35763D53F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9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067B8F5-40BA-405D-89B7-2F41DAB02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9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8F9F7DB-B583-432F-B553-47D74E914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9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0793A2E-7B28-47DF-8DCC-28AE8A2C1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9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917A2CA-2E43-41AE-AD34-6213D23AE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9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CBE0385-39A2-45AF-B2D2-5191C8538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146</xdr:row>
      <xdr:rowOff>0</xdr:rowOff>
    </xdr:from>
    <xdr:ext cx="1091308" cy="2774"/>
    <xdr:pic>
      <xdr:nvPicPr>
        <xdr:cNvPr id="9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222A716-9748-4828-BFC7-F266941DF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9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31F5140-0DFE-47F9-AD5E-DAF6D5E0D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9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5086FD5-EEB7-4702-881D-DAD4894F0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9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8276EBD-6D62-4243-9B66-CF70426C8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9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4E7F1C7-8480-415B-BD1C-3B1C9EA39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9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21BB4B2-E5E8-475F-8A2E-EC4425032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9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6E6F31F-7573-47B2-972A-641BCE4E2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9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76F297C-C4C6-4327-91E8-2D04EBF7E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9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C576269-4D80-49FB-BA9A-CD723D8B5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9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8FC64AF-4935-4B48-84F3-4708C9487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9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89D6EE1-B3DA-4533-BEEC-6B885E5FD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9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9697518-65D9-4C63-A3EB-DA1CA053E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9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7D93776-8BB0-4700-8C04-E37FF1709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9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90B3E12-96AE-4DF4-ADCC-33A960DE7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9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31F198C-E789-4A60-ACBE-A1D65C7D0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9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C08FA1A-AFE1-41BA-A29E-E204B297F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9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EE3A57F-0D04-4F5B-B4BE-748C4C11F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9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3115A17-B21A-4106-AF49-BA576BDAE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9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AD821F7-A175-4BF1-B7E7-C128CD9D8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9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25C880C-2A66-4C7E-9E03-A5C591773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9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F7ABF4F-8CC1-4051-AE0E-361BF3B62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9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A01AF7C-CFA5-4E91-8CD5-FF2C8536C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9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3D380C6-FDCF-415F-846B-3B0EA8DA9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9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9E1D006-CBC5-446E-BEE8-CA8BC0DDE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9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9E15907-0215-4A72-8E18-E1273C4A3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9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48315B2-38BA-4642-9832-336227289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9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62EEECF-A6FA-4862-BDFE-783D2844B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9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79FE81F-9C54-4111-AC61-3481D732E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9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7B7A030-EC97-4B74-8E1E-9CE2FC0C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9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D2637EA-3EC1-483D-A85C-E59AEEEF1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9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D5523AB-045A-4C8A-B1BE-CFB13ABAC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9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40B0F37-1806-4654-BCD7-249CBFC6D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9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B330FF3-A16C-45A3-B419-A0027A24E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9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6E35253-42FC-47CE-B1FA-2F47C9C37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9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E6491F6-56A9-4036-86CE-9876024ED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9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79ABCB0-7341-4A64-9B65-FA1153D96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9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6BF50F9-530E-4025-ACC5-0A516DF76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9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43E61B4-A605-45D6-AC9A-A42204048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9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E5DC062-5F2C-466C-A18F-0F5323F98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9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72CF33A-E03E-41BC-ACB9-B28AE8983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9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24A12BC-F18F-4353-B0DD-9E5C6B3D9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9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A222BB5-6D5E-4C7E-8FE8-8BD50DE31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9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5F20D1C-BE70-4C4D-B6C0-27922746B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9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99B9C6F-F9B2-446C-87FE-E36D00576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10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F81A850-1958-49C9-AC29-BC0D84FE2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10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37BB5A5-A4C9-4E92-A72F-0B0522E34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10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C5DCF20-B17E-4D2D-9224-BC7277D96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10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FFCC08C-6F4B-48FC-AADB-52F3DA3F5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10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D0A4B0A-625F-4B8A-A1D1-4B99C6F81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10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CF554E2-06D8-4668-BBD3-521140193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10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ADA3A84-5E8D-46C0-9AE9-5099A2A64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10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2A40D10-D04C-4D22-B16E-E17CD3F44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10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A6263A5-449A-4D58-885C-E078A4445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10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02D41EF-77EE-4BFB-9DEF-643624B29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10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39B0695-7CFE-4FE7-B469-E56BAE81F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10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265F8AE-5843-4C29-84D5-205CC2D34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10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6EE8EE6-A943-4AA2-9633-C15F9CE04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10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605334C-3747-4CD3-AD11-7E4FA06D4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10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2EF445E-446D-4605-BD54-08B921A75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10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3C282D0-1989-4DB6-906E-10FFE6327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10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1DD3E76-DECD-4347-8ECA-3D3B6F049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10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5D2A70A-B63B-48A7-85B3-CDB767FAB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10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0382CD2-BC32-4944-9983-B8685F126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10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14E113D-076F-418E-8372-3BA84CAAA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10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251508B-6A8E-4D35-98DE-D3124F569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10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5CBE0E5-5155-4E50-BF92-BAE5A11DC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10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32B0B28-E6ED-4402-B840-B7844C585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10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A6B9724-6926-4AF5-94FB-A5A0AF62A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10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002B16B-CAA1-4CEE-9DDC-D170929B1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10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6E1D647-C963-4CAE-94E5-D6D508D9A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10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EB6B041-4491-4A84-9BAA-619F8C5BF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10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104CCB0-643D-47B3-B603-3ED4F6431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10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FAD7EAB-E96C-4E74-AB99-EC6E24299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10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8E2A0C3-AA2E-4340-B9FA-44CF8B2A8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10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3F5F53D-529F-4A0C-8A37-81FA5B400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10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BF9F788-5F21-495C-A9E9-4B6F6E44A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10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8B66E25-45C7-4BC5-A3D4-8225543DB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10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25C984C-23F0-432D-9096-ACC4802E5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10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DA6035D-F1B1-4715-921B-4320A2DEB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10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371C9BC-52FE-47DC-9583-A821945E7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10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15FAB95-9FC2-465D-8719-7B1E30B17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10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94F4F5D-0DB3-45E9-BB98-C41D10D67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10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5E50CA4-B8AB-47AC-BA37-4D4ADAC5E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10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3CE061A-F8E7-425A-9F49-50B6E9B78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10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C6832C4-43F7-4CF6-87F7-35D807CF5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10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A853781-59C7-41AF-8803-1C4ED41D5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10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C629854-543B-4326-A531-8F9D4E6C9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10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6DB045C-D701-45F2-AF6C-015DEC5A4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10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744422F-50FA-4C71-993E-1E1476FD9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10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83A8F8B-770C-4E9F-B030-20C0BF5C2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10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1E6ADFE-DE8B-45C0-97DE-8DE7D4E2F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10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7F7C054-E550-49C9-B11C-BC140D866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10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DDB6AB1-4960-4610-9400-28B5E1B5A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10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59F57AC-0A04-4CC0-99BB-2D74EF566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10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FA26876-0EF0-41C8-8C19-A036C034F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1308" cy="2774"/>
    <xdr:pic>
      <xdr:nvPicPr>
        <xdr:cNvPr id="10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1ACFC2F-B839-418A-8B2D-D2207FA85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401" cy="2947"/>
    <xdr:pic>
      <xdr:nvPicPr>
        <xdr:cNvPr id="10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2DF5A88-40D6-4C58-B286-FEE418F50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1308" cy="2774"/>
    <xdr:pic>
      <xdr:nvPicPr>
        <xdr:cNvPr id="10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1B4E7D2-873C-4B6A-984D-37F03249B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401" cy="2947"/>
    <xdr:pic>
      <xdr:nvPicPr>
        <xdr:cNvPr id="10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1A20F1D-E2C5-4FCF-B7EB-34C6216F2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1308" cy="2774"/>
    <xdr:pic>
      <xdr:nvPicPr>
        <xdr:cNvPr id="10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151D04A-3E79-48E2-8C6F-43694540F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401" cy="2947"/>
    <xdr:pic>
      <xdr:nvPicPr>
        <xdr:cNvPr id="10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65628FC-6B06-4CA8-BF80-05A8C63B0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1308" cy="2774"/>
    <xdr:pic>
      <xdr:nvPicPr>
        <xdr:cNvPr id="10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201A7C2-1E25-4234-863F-04FA2C9E9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401" cy="2947"/>
    <xdr:pic>
      <xdr:nvPicPr>
        <xdr:cNvPr id="10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77F7FA7-75C5-4978-8AB0-9BEEB7BCC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1308" cy="2774"/>
    <xdr:pic>
      <xdr:nvPicPr>
        <xdr:cNvPr id="10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7302D90-03E0-46B7-ADF8-2E014374C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401" cy="2947"/>
    <xdr:pic>
      <xdr:nvPicPr>
        <xdr:cNvPr id="10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6CA4119-657A-447D-8738-B4B5B90CA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1308" cy="2774"/>
    <xdr:pic>
      <xdr:nvPicPr>
        <xdr:cNvPr id="10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6B94633-A5A0-4E95-B263-E1B7A6FB3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401" cy="2947"/>
    <xdr:pic>
      <xdr:nvPicPr>
        <xdr:cNvPr id="10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69E37BD-7B46-43DD-B0AB-EC1C29C13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1308" cy="2774"/>
    <xdr:pic>
      <xdr:nvPicPr>
        <xdr:cNvPr id="10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965D84E-D127-4633-BC77-DA6F8964C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401" cy="2947"/>
    <xdr:pic>
      <xdr:nvPicPr>
        <xdr:cNvPr id="10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16D7E9A-5258-41A4-A471-63A136C2A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1308" cy="2774"/>
    <xdr:pic>
      <xdr:nvPicPr>
        <xdr:cNvPr id="10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602786E-11F2-4BF5-A2E1-3573CA771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401" cy="2947"/>
    <xdr:pic>
      <xdr:nvPicPr>
        <xdr:cNvPr id="10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5F3D13D-0FC4-4010-9101-B71A42BD4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1308" cy="2774"/>
    <xdr:pic>
      <xdr:nvPicPr>
        <xdr:cNvPr id="10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BB397FB-9FE4-4999-9F13-55660BA6C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401" cy="2947"/>
    <xdr:pic>
      <xdr:nvPicPr>
        <xdr:cNvPr id="10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EE31D06-72D7-42E4-893E-9D7C23958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1308" cy="2774"/>
    <xdr:pic>
      <xdr:nvPicPr>
        <xdr:cNvPr id="10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69982FC-EEC7-4597-B4A0-34B8433DF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401" cy="2947"/>
    <xdr:pic>
      <xdr:nvPicPr>
        <xdr:cNvPr id="10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537377D-1D2B-4EC1-AD5E-3240303E0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1308" cy="2774"/>
    <xdr:pic>
      <xdr:nvPicPr>
        <xdr:cNvPr id="10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E7189CF-5546-4CF1-9C73-428332F22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401" cy="2947"/>
    <xdr:pic>
      <xdr:nvPicPr>
        <xdr:cNvPr id="10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4B4F3AA-B09F-4FE7-BD44-DBCADFA80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1308" cy="2774"/>
    <xdr:pic>
      <xdr:nvPicPr>
        <xdr:cNvPr id="10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6711C66-1D29-4E82-AECF-4CE0A27BF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401" cy="2947"/>
    <xdr:pic>
      <xdr:nvPicPr>
        <xdr:cNvPr id="10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62BDBC2-9AA9-49E9-BBC9-E3B5DCF24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1308" cy="2774"/>
    <xdr:pic>
      <xdr:nvPicPr>
        <xdr:cNvPr id="10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A6980DE-CECE-40CD-AF61-0E25E45C3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401" cy="2947"/>
    <xdr:pic>
      <xdr:nvPicPr>
        <xdr:cNvPr id="10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E0F5D71-F336-419C-BA87-48E5C1111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1308" cy="2774"/>
    <xdr:pic>
      <xdr:nvPicPr>
        <xdr:cNvPr id="10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03CA7C8-6EA1-4EB4-926E-9025CD332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401" cy="2947"/>
    <xdr:pic>
      <xdr:nvPicPr>
        <xdr:cNvPr id="10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EA6D3A8-275F-4ADB-9A10-DF270655C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1308" cy="2774"/>
    <xdr:pic>
      <xdr:nvPicPr>
        <xdr:cNvPr id="10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23D7A2B-839C-45FF-95B6-78C955F43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401" cy="2947"/>
    <xdr:pic>
      <xdr:nvPicPr>
        <xdr:cNvPr id="10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FC4A559-B834-431E-9704-6A0C3AE64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1308" cy="2774"/>
    <xdr:pic>
      <xdr:nvPicPr>
        <xdr:cNvPr id="10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101CBAE-5170-4B30-B84C-201486FDD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401" cy="2947"/>
    <xdr:pic>
      <xdr:nvPicPr>
        <xdr:cNvPr id="10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B993CEA-D3ED-4129-B173-45FE87070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1308" cy="2774"/>
    <xdr:pic>
      <xdr:nvPicPr>
        <xdr:cNvPr id="10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011888F-C061-405B-82C1-B0797A2B1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401" cy="2947"/>
    <xdr:pic>
      <xdr:nvPicPr>
        <xdr:cNvPr id="10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34C8E8C-4698-43C5-ABD0-455FB992C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1308" cy="2774"/>
    <xdr:pic>
      <xdr:nvPicPr>
        <xdr:cNvPr id="10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C57819F-86FA-4DB7-AB50-2AD5C8560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401" cy="2947"/>
    <xdr:pic>
      <xdr:nvPicPr>
        <xdr:cNvPr id="10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47CCAF2-DF2B-4EE9-8AA9-992DCAB42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1308" cy="2774"/>
    <xdr:pic>
      <xdr:nvPicPr>
        <xdr:cNvPr id="10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55D799D-809C-466E-89E9-21BAE5EAE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401" cy="2947"/>
    <xdr:pic>
      <xdr:nvPicPr>
        <xdr:cNvPr id="10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34263DC-FD39-4865-A938-575A327BE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1308" cy="2774"/>
    <xdr:pic>
      <xdr:nvPicPr>
        <xdr:cNvPr id="10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F5A7740-55CC-4283-B4AE-6E8AFCB4E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401" cy="2947"/>
    <xdr:pic>
      <xdr:nvPicPr>
        <xdr:cNvPr id="10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4CE9C44-66BD-4915-97BF-06E217F0F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204</xdr:row>
      <xdr:rowOff>0</xdr:rowOff>
    </xdr:from>
    <xdr:ext cx="1091308" cy="2774"/>
    <xdr:pic>
      <xdr:nvPicPr>
        <xdr:cNvPr id="10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5F6ADAE-81C2-4B41-A4CB-749A97170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1308" cy="2774"/>
    <xdr:pic>
      <xdr:nvPicPr>
        <xdr:cNvPr id="10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9E7637F-5D4F-4E00-B2A0-501DCBE9E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401" cy="2947"/>
    <xdr:pic>
      <xdr:nvPicPr>
        <xdr:cNvPr id="10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2683AEA-F3CD-4E9E-8F2C-6E6324262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0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80C4154-1E1D-495E-A29B-2A95A360F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0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300890A-FB47-4ABE-8635-F656DA81F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0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3CE59E7-A54B-4347-813D-F4654E466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0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B38264C-CCA0-4E1A-AEE5-4ED740FD9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0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B22C4D7-CD90-4620-9E91-96513CCF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0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7E50FCD-1B33-48D5-87F0-F6305F853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1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3F53EE9-E1C8-4890-9C45-CBF73ED1C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1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20A8CFE-2E4E-49E3-9590-B32372C32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1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B23135C-C0F5-4774-B9F6-C3B011FC4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1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42DD38A-79AC-4054-828A-018AAA840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1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DE751CA-7590-414D-AC06-C9E3F65F3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1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36402EB-2FCD-4151-8F4E-AB0EBBE51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1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974376B-923E-4CF0-B225-210D98D27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1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E2DC3E7-ADCD-4F60-94EF-8D5282702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1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026DF39-DFC2-427F-B51F-76F7C11DB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1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236288C-382F-424B-9295-095764201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1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7F2DC2B-361A-415E-B884-015149046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1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5C05288-FA49-4786-976A-FBC825B93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1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C019165-D366-4207-B118-2D9ADB474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1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365CCF1-DC90-4FBA-8B10-E1165D7C7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1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2109AA2-4C25-4ED7-B414-3E0016D76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1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7FD1229-5FC9-445B-8E85-A2AA5E686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1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6473D11-1A2F-41CF-8E39-070D9D317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1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587E3CB-9B0A-46D4-A059-7EF259B70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1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FE59C6E-C1DC-45CB-AE9F-7B17AE499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1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4DA18C2-F3EC-4335-8D28-B97D1E849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1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92F2CB4-AAF4-40E5-A2D7-4FDE1ED6E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1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CB3B16C-18E1-4752-9AD4-8608DD8BE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1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75C712F-770B-42F1-A989-DF1E97CF3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1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ACCFC5B-A3D5-4BD3-AE4B-1572CF961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1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534A78C-7B9F-43D5-8DA5-57557705F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1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C82CEBC-44B2-4156-ADB1-996812311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1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5BD17B2-BAB7-4E09-92D3-05324E8D0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1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2B324B6-0280-4F15-9776-579DB66BE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1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6E56545-736B-4750-9799-FC7EDD2C2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1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8C59407-D629-4E35-9FC6-25536CFC8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1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51F909B-EA05-40B9-AF5A-4F9AFFE50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1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A6B77A9-DCDA-4B6D-80B7-F905CC50F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1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B159B32-A33F-4D60-985F-2F9674D04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1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F387B87-3729-42BE-9688-1A55F11D5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1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4EFC13E-8FC6-46BE-A53A-0F3E94855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1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CE9887A-FE10-486B-A62A-98F479794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1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B2DB851-B6D2-4844-9C9D-798CB0C10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1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4A967B9-7DFF-4A58-BA32-7E9DFF8ED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1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5B95258-3763-4D4B-8E98-923FB12BF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1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CEB12F2-C11F-4633-83F7-D1A47BC7D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1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EDD710D-D26B-45E5-AA0D-ADCDDC935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1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D6A6BD4-AFF3-45ED-9978-55E590170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1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811E3D7-D2FE-456A-9036-D75389981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1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E75382A-BCFB-439C-BDC1-EB0A2079A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1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824AF7D-DBFE-48BE-9D26-6FB2858B3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1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A446A34-0D2C-482C-BDDB-2F26DFCB7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1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E1DBB62-3C5C-4BF4-9265-F7F8B8E56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1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627AD14-2DBF-4822-8B3C-6F08C9261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1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1A9248A-5F8C-4B7F-A5D2-14C8DD5A9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1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67D8F90-BFF5-40F0-B409-3838CAB80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1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F8221B3-9200-4944-80B7-291CBBEE4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1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618AA5D-CBF5-4DEB-94A6-BE9EFCDA8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1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EB4EB98-D7BE-4155-8EC5-6FE93B90C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1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996E1C7-4FB9-4162-9D56-D6EC00F48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1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B1EB1C6-E6A9-41CA-8815-4DCA260B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1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9DAD22F-B771-40CB-9C10-AEE0FBAC2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1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7EDD433-EC2A-49FE-A001-09467F9E9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1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D44A7C6-5CD6-4342-ADB4-51B0C407E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1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F99154F-C7EF-4CD9-9C0D-12B909338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1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992721D-98C2-42C8-8FA4-29DE723B4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1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03D5700-7D31-472C-8DEA-3DF8398F8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1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2FBEF45-2EDC-4BB0-A8B7-285586AC7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1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636B88D-D0BC-4135-A776-0B914C397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1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15FB0D1-F771-4544-8F97-CE5CAFB1F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1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2E43897-4D86-4B44-A39D-253760033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1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C16D041-229D-4942-8FB5-C18BE7125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1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32738FB-F0EF-49EF-87C2-5CDAF9601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1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F3EBF76-CBBE-4034-BD73-705CBF399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1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0F5CC20-E4ED-46F3-B354-F7050D115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1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69E17DE-1993-44DB-BDDA-E8182AC0E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1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2A87C55-ADD3-4339-A518-2324E59E8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1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55FCB13-7DA4-4FD6-8C42-5EB8D787D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1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9A68E63-CA21-4F64-AF84-B92CE4CE6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1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3D5B2F2-5CE6-49EF-9713-5C0D29BF3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1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B68FE79-88D8-4E5E-9F8C-EAA7407C5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1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2DE3F20-2B6C-4672-A350-FB95925BF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1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5958F8E-D23F-405A-B785-CECDA120D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1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3D27761-2A23-49F1-94B2-3D11E4B5A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1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2C80E9A-50A8-42E9-884D-EF2EB8FB5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1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0FFDBAF-170F-47AA-BF10-2CC7243D5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1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69FB301-63B3-474F-A52F-F3E375617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1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34CA683-0EEE-4569-A053-D2238BDA2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1308" cy="2774"/>
    <xdr:pic>
      <xdr:nvPicPr>
        <xdr:cNvPr id="11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9E8CFB3-41F1-41E7-A04C-88E6F7215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401" cy="2947"/>
    <xdr:pic>
      <xdr:nvPicPr>
        <xdr:cNvPr id="11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75C8755-F73F-4F04-9A82-F9DBEA820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1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BAC02FD-C8C3-4073-BDB5-B7D0AFE81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1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D3E349A-39F3-4512-B810-9F9427EBF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1308" cy="2774"/>
    <xdr:pic>
      <xdr:nvPicPr>
        <xdr:cNvPr id="11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C1D6C4A-A64B-4C1B-A42D-E36740CFB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401" cy="2947"/>
    <xdr:pic>
      <xdr:nvPicPr>
        <xdr:cNvPr id="11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E748FC7-FFDE-48D3-8F47-A3BA34106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1308" cy="2774"/>
    <xdr:pic>
      <xdr:nvPicPr>
        <xdr:cNvPr id="11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483398C-F08A-46F0-9537-B0330E687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401" cy="2947"/>
    <xdr:pic>
      <xdr:nvPicPr>
        <xdr:cNvPr id="11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7BBF161-70E3-4FF9-ADA1-2A17BEAE1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1308" cy="2774"/>
    <xdr:pic>
      <xdr:nvPicPr>
        <xdr:cNvPr id="11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4AA4ED8-9A72-4B0C-BAC5-4206425B7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401" cy="2947"/>
    <xdr:pic>
      <xdr:nvPicPr>
        <xdr:cNvPr id="11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2C35ACE-6A8B-4C48-9DD3-ABFD1CCF6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1308" cy="2774"/>
    <xdr:pic>
      <xdr:nvPicPr>
        <xdr:cNvPr id="11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D3E6042-5F47-432F-9734-C3DE0BAC8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401" cy="2947"/>
    <xdr:pic>
      <xdr:nvPicPr>
        <xdr:cNvPr id="11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6BF5880-F4B8-47FF-AB74-40EF8115A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1308" cy="2774"/>
    <xdr:pic>
      <xdr:nvPicPr>
        <xdr:cNvPr id="11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CEEAF71-CA99-4029-9223-574BDCEAB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401" cy="2947"/>
    <xdr:pic>
      <xdr:nvPicPr>
        <xdr:cNvPr id="11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1E3B6A9-0A5A-4AF0-9D3D-8F3C4767A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1308" cy="2774"/>
    <xdr:pic>
      <xdr:nvPicPr>
        <xdr:cNvPr id="11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6BCC807-5632-470C-B07D-A788AA93B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401" cy="2947"/>
    <xdr:pic>
      <xdr:nvPicPr>
        <xdr:cNvPr id="11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9AD164F-6C7B-4BF6-9B17-6C42189A5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1308" cy="2774"/>
    <xdr:pic>
      <xdr:nvPicPr>
        <xdr:cNvPr id="11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3F7C013-FF72-49FD-8057-7E2090AA7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401" cy="2947"/>
    <xdr:pic>
      <xdr:nvPicPr>
        <xdr:cNvPr id="11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EB47E26-E231-4480-A319-093E173BB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1308" cy="2774"/>
    <xdr:pic>
      <xdr:nvPicPr>
        <xdr:cNvPr id="12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DA7887F-9C0C-482B-B5E1-B93637892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401" cy="2947"/>
    <xdr:pic>
      <xdr:nvPicPr>
        <xdr:cNvPr id="12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A52EF0A-3C5B-4444-BBC7-B663536FA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1308" cy="2774"/>
    <xdr:pic>
      <xdr:nvPicPr>
        <xdr:cNvPr id="12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4E102DE-4710-46D9-8014-7513EA836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401" cy="2947"/>
    <xdr:pic>
      <xdr:nvPicPr>
        <xdr:cNvPr id="12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D918FED-4BA4-47DE-A199-33BE4AB52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1308" cy="2774"/>
    <xdr:pic>
      <xdr:nvPicPr>
        <xdr:cNvPr id="12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294CC9F-CE38-4333-8154-B395A1A6E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401" cy="2947"/>
    <xdr:pic>
      <xdr:nvPicPr>
        <xdr:cNvPr id="12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B5300A4-5D5E-4332-A98D-C654E6038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1308" cy="2774"/>
    <xdr:pic>
      <xdr:nvPicPr>
        <xdr:cNvPr id="12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F2C4A4D-1EEE-44D5-AE75-CD9D53570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401" cy="2947"/>
    <xdr:pic>
      <xdr:nvPicPr>
        <xdr:cNvPr id="12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DBB5D8D-29CF-4699-B6B0-717DE8DB3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1308" cy="2774"/>
    <xdr:pic>
      <xdr:nvPicPr>
        <xdr:cNvPr id="12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9F7287D-DF0E-4D26-B9BD-58DE2A94C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401" cy="2947"/>
    <xdr:pic>
      <xdr:nvPicPr>
        <xdr:cNvPr id="12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31991BB-C244-432A-B9FB-7C7A36FD0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1308" cy="2774"/>
    <xdr:pic>
      <xdr:nvPicPr>
        <xdr:cNvPr id="12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50FC366-D3B6-42F6-BC71-3C19250C5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401" cy="2947"/>
    <xdr:pic>
      <xdr:nvPicPr>
        <xdr:cNvPr id="12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62BB9B4-75C9-4ED1-A961-B0A49857D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1308" cy="2774"/>
    <xdr:pic>
      <xdr:nvPicPr>
        <xdr:cNvPr id="12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2356E2D-26B9-4249-920C-08F5E6257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401" cy="2947"/>
    <xdr:pic>
      <xdr:nvPicPr>
        <xdr:cNvPr id="12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9BFF7B9-6FAB-4911-9202-0B1B89A4C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1308" cy="2774"/>
    <xdr:pic>
      <xdr:nvPicPr>
        <xdr:cNvPr id="12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E6BE4AB-AC0F-4957-9DD9-ACCFB3B9F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401" cy="2947"/>
    <xdr:pic>
      <xdr:nvPicPr>
        <xdr:cNvPr id="12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3E15EB3-AFD3-4ED7-940C-64E7BB984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1308" cy="2774"/>
    <xdr:pic>
      <xdr:nvPicPr>
        <xdr:cNvPr id="12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1B5788E-9337-4399-884A-4A977161C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401" cy="2947"/>
    <xdr:pic>
      <xdr:nvPicPr>
        <xdr:cNvPr id="12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C1530F0-9D84-4EC3-BC24-F7242C79B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1308" cy="2774"/>
    <xdr:pic>
      <xdr:nvPicPr>
        <xdr:cNvPr id="12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D0AF52E-D903-4FD3-B511-D8095084A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401" cy="2947"/>
    <xdr:pic>
      <xdr:nvPicPr>
        <xdr:cNvPr id="12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F8A8C2C-27E5-4253-8596-89E439D36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1308" cy="2774"/>
    <xdr:pic>
      <xdr:nvPicPr>
        <xdr:cNvPr id="12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D2A9A5F-0AEB-4056-9932-519C49BF5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401" cy="2947"/>
    <xdr:pic>
      <xdr:nvPicPr>
        <xdr:cNvPr id="12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302CEC7-6CB1-4DF1-A2D4-9C832FF10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1308" cy="2774"/>
    <xdr:pic>
      <xdr:nvPicPr>
        <xdr:cNvPr id="12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F28B93F-693F-448B-8766-62D4F6D75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401" cy="2947"/>
    <xdr:pic>
      <xdr:nvPicPr>
        <xdr:cNvPr id="12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830FD2C-63A2-47DB-B08D-4D4165EA4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1308" cy="2774"/>
    <xdr:pic>
      <xdr:nvPicPr>
        <xdr:cNvPr id="12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C6B1FB8-F5A9-4D2A-978A-9F493929D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401" cy="2947"/>
    <xdr:pic>
      <xdr:nvPicPr>
        <xdr:cNvPr id="12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87A5876-8C33-4C93-90D9-8AF690505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1308" cy="2774"/>
    <xdr:pic>
      <xdr:nvPicPr>
        <xdr:cNvPr id="12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3CDEBD6-B16E-4CEB-BACE-4D729EF1A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401" cy="2947"/>
    <xdr:pic>
      <xdr:nvPicPr>
        <xdr:cNvPr id="12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A92BED1-554E-439B-9EC2-EF53D383A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2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302F8A3-7C9B-486B-8F88-064A610CD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2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A721F2E-D677-4A7D-A518-1CC2CFF68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2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A0543B5-FFE9-44D2-A1EC-48ECAE7B1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2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E330C8C-D661-42B5-B2BF-4B0E33FE8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2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1F88E47-5DA2-4827-96A7-60029E2A2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2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D1073B7-11EA-4CC2-96F7-EBF3A75AE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2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F048916-E9E3-405F-9E66-614813DC0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2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2B4FA56-D881-498B-ABAD-7D1092DCA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2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E4DC9AD-CE4C-4E39-997E-53BCB422F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2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5F41260-E227-4A6C-80F9-BC39977D6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2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5877D60-0E44-433F-B999-B6E26EE73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2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D455C28-F178-4594-8250-8F3FD1060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2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01DDE1C-3170-4297-9BAD-B8EACF4F8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2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013026F-66EC-4446-8E55-C1F734B13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2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42C141A-36F3-4300-9877-77E2D4C5D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2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0BDA083-8D37-42FB-B17A-799944BD7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2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3ECAA75-7B24-406B-B3AC-F9E0BEF65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2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28CF821-5FD4-4D13-89D9-A52F1F192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2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3190FA8-255E-4B65-AAA1-537E75F81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2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6178BFB-8B48-44A2-819A-F4256E96A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2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D234E48-59FE-48C7-899D-D33F6FE3C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2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7B3DD8E-8A99-42C5-AA0A-5E169AF15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2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D2FB5A8-909C-490B-958F-06EC035D8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2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EB945DC-A5C0-41B0-B441-473D37B28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2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A2EA819-0CA9-4855-BD07-685E31E73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2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30F6246-2F41-4835-9DBF-7E0EB985F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2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0F7FEA0-56FB-4E5F-8E8E-5D5519C00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2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105FA9D-401A-4BD8-A686-9A6444036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2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F7D1A08-7C9E-44F7-9C58-706C40BD8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2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2DBCFE7-F5CD-4637-A154-6FB2137A8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2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96524A3-6174-4410-9E4F-04D52CC21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2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B5152FB-394B-4FEB-ADA6-E76CC2281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2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18F65BA-7B16-4FB7-931C-2077FD2E6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2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7C8158A-2CC4-41DE-AA45-7EC7E3CB7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2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2844D7B-D1E6-4D04-90F4-9E9107185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2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AD1D14E-314E-4F39-BFD5-5FC4DDE58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2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5171475-1E17-4812-962E-4F4EF9CB9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2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8801862-A9F2-47CE-9732-0C8661A89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2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BE61A2B-678D-49F5-BDD2-4EF0DA002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2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AADD4F9-4D5B-46B0-B2A2-C3C55F725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2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6301857-A0A2-4DEE-BB1A-57D08F7B2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2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5A439C6-D345-4CD9-AC9B-FAE6A1B88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2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F21C121-1F0E-463A-9B43-A95707B52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2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C8CABD9-97BA-46FE-8D6B-98299EF9F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2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2AFBCC2-EDB4-4111-8A1C-4E6E36A79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2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C80DCDE-E217-4EC9-BDD2-722095753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2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4230B0C-7902-4978-99A9-839D69A8D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2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042D605-3CBC-4545-B376-494227223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2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5BA87C1-5DEA-4309-A757-4B4A6D107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2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C4D9489-2BA0-4CE6-9E05-8F3782CA0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2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100D445-B86B-4F35-95F6-49AAD1DE5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2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B267A47-23D3-46FB-B9CB-90ED08836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2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BD9FD16-BB2C-4712-AF47-AE8F21F2B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2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A601456-F52A-4BDE-8D94-8ACA46E3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2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C8ECF4A-CF8F-4B4F-BE06-62F5D8E90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2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FD07474-0E71-480E-8BEE-DBFD3AFA8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2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93A5057-C8E6-4243-8108-ED32C6DF2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2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D8F0273-B715-4AFA-A4D2-B086BE2DF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2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7F923E4-B1DA-4D39-AD0E-11B841ADA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2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3DDA21B-045B-4EED-ADAE-3335DA5D6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2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951DB00-EEC4-439D-85AD-F19D42CC9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2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DB0D2B0-4049-4B4E-91A6-277CD310F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2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79A018F-2A77-4783-B817-A367DBBC1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2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00D328B-DB52-4F3E-B9C8-AD34C970D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2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92A3AF6-465F-44B6-BD10-4662B6289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2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8F07663-BD9A-4182-AEC4-C3A9F2043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2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E959577-9A15-49E8-AB29-98AE00784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2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609C807-869D-4B5E-80BE-1E795123F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2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C4D2426-9486-4953-817B-FA3C54A89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2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C9ED1BC-988A-48D7-BDAE-9F504585B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2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5DB72E1-1236-47C9-8105-E20DBA162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2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AEBC761-BDB3-423F-ACF0-B5B50FF13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3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7B15389-6E94-4F93-8DD6-6A91469C4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3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63E2147-D693-4C2D-A953-D4D8DA24C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3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B3C433E-A138-4D8B-9DE3-EEA4F2B16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3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8839653-36DB-4F28-BFB1-BFF8956ED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3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4A2F31D-8325-462E-8B5E-83A640DBD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3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DBB8720-E8B9-4BDE-8311-3E0AC950E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3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143C61B-5E8E-441E-9E5C-63DE31E2D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3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BB348B8-F854-4217-96FB-491ABEF7A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3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7707BED-3021-4C16-884C-10DABEA6C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3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9AF4AF-66B4-4257-99C8-76892F6A1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3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BF7DC81-4BC9-48CC-96AF-B72D2DEED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3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493DB8A-C67B-4FC8-9EC2-014D1061B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3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D3DD67A-F9DB-409C-A3C3-AF590276F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3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4DF54EA-ED2A-4EE4-98E5-8D34FC2C8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3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6EC353D-6CDB-4A32-BFF5-1324FC548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3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31C3E53-2BE4-4671-8F65-1A4FDC888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1308" cy="2774"/>
    <xdr:pic>
      <xdr:nvPicPr>
        <xdr:cNvPr id="13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EC772FE-63B7-494A-BDB1-12C3B42B8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401" cy="2947"/>
    <xdr:pic>
      <xdr:nvPicPr>
        <xdr:cNvPr id="13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5F4D3F4-602A-43A8-9387-2255CAD15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92306" cy="2774"/>
    <xdr:pic>
      <xdr:nvPicPr>
        <xdr:cNvPr id="13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5633282-B377-4162-83BE-A7D9C3B24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258</xdr:row>
      <xdr:rowOff>0</xdr:rowOff>
    </xdr:from>
    <xdr:ext cx="1073161" cy="2947"/>
    <xdr:pic>
      <xdr:nvPicPr>
        <xdr:cNvPr id="13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C5DB6DB-AC22-4035-B621-4D0909421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204</xdr:row>
      <xdr:rowOff>0</xdr:rowOff>
    </xdr:from>
    <xdr:ext cx="1091308" cy="2774"/>
    <xdr:pic>
      <xdr:nvPicPr>
        <xdr:cNvPr id="13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9806727-9F17-4BFD-AF21-62B363200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95975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204</xdr:row>
      <xdr:rowOff>0</xdr:rowOff>
    </xdr:from>
    <xdr:ext cx="1073401" cy="2947"/>
    <xdr:pic>
      <xdr:nvPicPr>
        <xdr:cNvPr id="13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0E17246-5460-4A45-A46F-2E7F549C5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95975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204</xdr:row>
      <xdr:rowOff>0</xdr:rowOff>
    </xdr:from>
    <xdr:ext cx="1091308" cy="2774"/>
    <xdr:pic>
      <xdr:nvPicPr>
        <xdr:cNvPr id="13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D7A957B-E005-4424-A76E-F1C98DD05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95975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272</xdr:row>
      <xdr:rowOff>0</xdr:rowOff>
    </xdr:from>
    <xdr:ext cx="1091308" cy="2774"/>
    <xdr:pic>
      <xdr:nvPicPr>
        <xdr:cNvPr id="13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80CC1C9-4289-44E8-9BDC-EE02D0C8F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272</xdr:row>
      <xdr:rowOff>0</xdr:rowOff>
    </xdr:from>
    <xdr:ext cx="1073401" cy="2947"/>
    <xdr:pic>
      <xdr:nvPicPr>
        <xdr:cNvPr id="13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A33C7A7-2F1E-43DE-8E6B-48E572BDD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272</xdr:row>
      <xdr:rowOff>0</xdr:rowOff>
    </xdr:from>
    <xdr:ext cx="1091308" cy="2774"/>
    <xdr:pic>
      <xdr:nvPicPr>
        <xdr:cNvPr id="13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72A169D-F88A-44D3-B777-FDE5CCFE4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272</xdr:row>
      <xdr:rowOff>0</xdr:rowOff>
    </xdr:from>
    <xdr:ext cx="1073401" cy="2947"/>
    <xdr:pic>
      <xdr:nvPicPr>
        <xdr:cNvPr id="13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C201A39-1D51-4EF4-B1AB-52EF1C278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146</xdr:row>
      <xdr:rowOff>0</xdr:rowOff>
    </xdr:from>
    <xdr:ext cx="1091308" cy="2774"/>
    <xdr:pic>
      <xdr:nvPicPr>
        <xdr:cNvPr id="13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E7BE83E-AA4C-482C-99A3-664AA3043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392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146</xdr:row>
      <xdr:rowOff>0</xdr:rowOff>
    </xdr:from>
    <xdr:ext cx="1073401" cy="2947"/>
    <xdr:pic>
      <xdr:nvPicPr>
        <xdr:cNvPr id="13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18BCB37-93CC-4C43-A9DC-BEEF3A408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8392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146</xdr:row>
      <xdr:rowOff>0</xdr:rowOff>
    </xdr:from>
    <xdr:ext cx="1091308" cy="2774"/>
    <xdr:pic>
      <xdr:nvPicPr>
        <xdr:cNvPr id="13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B7D9978-B13A-41F8-80D9-B6EB436A9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392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234</xdr:row>
      <xdr:rowOff>0</xdr:rowOff>
    </xdr:from>
    <xdr:ext cx="1073401" cy="2947"/>
    <xdr:pic>
      <xdr:nvPicPr>
        <xdr:cNvPr id="13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B11DFC9-A1D5-4B70-9051-36AC16AE8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76575" y="207740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203</xdr:row>
      <xdr:rowOff>0</xdr:rowOff>
    </xdr:from>
    <xdr:ext cx="1073401" cy="2947"/>
    <xdr:pic>
      <xdr:nvPicPr>
        <xdr:cNvPr id="13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4037782-FE9A-4FF3-AE46-EC3A53CE9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76575" y="33147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13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C405293-B97F-41A6-A233-D1F648E13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13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5286378-2309-469A-A6F3-9C9987E43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13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82FDEF8-F282-4B20-A2B9-AE9746DAB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13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8A2A52C-E86F-49C6-9786-F2B1F676B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13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9C15DE3-67F8-4B57-884A-98FADB956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13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9D2C1FB-D045-4411-906A-2056716A5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13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1BED129-3498-4ED2-A271-62EACBB8D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13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898EDCE-4062-4284-86F3-89768A63D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13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6B32640-13FC-4B2B-A473-2C19385E9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13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B52D2E1-9525-4C95-9340-F7A280335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13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36B3C56-B14D-4C4A-B643-C8E052A11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13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BFCF583-81FF-4CA7-8542-76841D32B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13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89B295C-0356-4775-A51C-F8DD29A48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13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7AF7337-7213-47DA-80AF-746CA42BC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13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4BC71F2-E736-4237-AAE4-2F987EC46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13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6A9039B-3B88-4C1C-BEFA-B6C3FC6E5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13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B9B4EB5-DCF5-4322-908C-2269C7FDE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13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6963369-F594-419D-8289-3FA8F5A7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13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5343A0C-C424-4F58-AA93-F10C629B2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13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352C49F-0B22-45A4-8D09-4CED57C85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13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D6B5B29-3EA2-4A5F-BC08-150FBC16B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13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A38D54-3EBF-4176-875D-755A49605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13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2A2C359-F223-443D-8DF8-1EDB3E3DA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13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FCF831B-CCFC-4CB5-B7EA-B1A050E97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13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0D24A04-C06B-47B7-A272-43AA8D55C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13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898E4E2-E6A5-4F78-874F-AC10E49B6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13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BAAE85F-C700-43A9-9AB0-92BC8160F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13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7606C11-4AB2-4C91-AAED-78A3AB9A5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13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A0DC367-BE8C-41B7-B265-62A4A52D8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13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C37863F-2BFF-47B3-AE1D-EC28B60B3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13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0A5831E-00A1-4382-93A1-BA1A0CFEC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13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B99472B-7DB3-45A7-943D-C644436DE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13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932D633-6C9C-43D5-B48D-0B49C3EE8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13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FB6F105-ACF7-4BD9-8CCF-6925C7256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13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BA4F70D-A028-4C99-9817-E9FC3B252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13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94C1104-335C-4A1D-9FEC-67491D71D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13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DD14326-42F1-4E72-A40E-19026BD2B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13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A67540A-90E2-44DE-B6E1-26345EC00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13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AE37609-F99B-4F45-BA16-26967E5DD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13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1035C8C-706D-4889-93D3-FC1B34A30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13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7DD07AD-4957-490A-9750-5CEEE29D6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13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9E0777D-FE66-4E1F-99B5-1C2D59BD4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3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57EB089-DA5A-45FF-BB56-4E007060F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3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0DAF8DC-D9FB-48C6-9150-422F02A50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3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6B138DF-ED8D-47D0-9527-28004E926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3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2A107C3-553C-47B0-BECA-09E16604E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3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F90E5E5-F4D3-4324-9EAE-C0E0767F2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3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C03B392-FD64-4541-BB07-E462F7434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3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79F138F-D23D-465C-9ABE-DC03DA036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3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DA78EF6-2592-4B2B-9509-DE099304F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3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3A94711-1437-48F2-95B7-014DAEFB2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3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FC59B3F-BABE-4071-9DD6-1C8DD9190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3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758EE32-A8ED-4500-ADED-B71FBF96F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3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F5EC80C-7544-4431-AB9D-05774B8B1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3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3842CCE-B8EA-4F8C-9C8E-BAAE36F5A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3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F393CB8-5D18-4D0C-8A7B-3C55180C2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3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FADA2DE-F77D-431E-B685-73DE1FC8A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3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0B94558-A7E8-412A-B912-826CD1AFE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3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AEADBDB-D268-4CB2-A428-C2DE51168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3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F9B3601-78D3-46C0-B08B-E0AAC43C0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3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D8FB245-3A7C-4F38-9B47-BD3A5E840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3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43125EB-48BC-44F9-852C-1FFAB68D5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3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D2E989B-D8FD-4841-9A70-AE2C5B980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3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B483974-CC16-47A9-860D-B5A11BAD7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3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EDAF844-C331-4652-808C-2DAED03BD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3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049BCBE-151E-4FDB-97E8-D1CAA8A13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4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793C5D9-08F8-4F40-9768-6A566AEDE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4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E1C353E-40B1-44D1-A5BB-62558CC39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4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908A763-36CA-410A-95F0-02C0C8DE8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4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185D052-389E-42A0-8CA2-6BB40C9B7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4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AF48294-94A8-4CEB-8A72-7A0E5D16F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4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DA543E6-9BA2-4198-B9E2-668C5CDF0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4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409943D-C739-41AD-B621-F1E0891B3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4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A7C691A-35D8-4D54-BD62-43092F68F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4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BA7E635-3F4E-4994-A223-96460BB24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4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6E9628E-4A68-4ACB-AA02-333C35D64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4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2DCFFB8-EE5E-46A1-A1C8-91C2AFB64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4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17BD2C3-01CC-42D6-8AD5-D53738B8E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4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E01CCD6-E2C9-490E-83C7-6A2FC6079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4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1657248-3B3B-4C94-859B-341345FB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4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8286059-0695-44FA-AC9D-7831C4ECB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4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14C3508-393A-4CEE-80DF-C33F7D8DE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4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8558D99-28DC-4EEC-B3C6-4B4ED2D21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4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77A5B06-7268-43FD-82B0-45FF949E6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4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E09B82A-F23A-4FCE-BAE2-2EF36CC69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4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4768559-9BF9-428E-B906-F0FD663C4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4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61E74BC-F5AD-4578-AA2B-FEB0C642F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4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D3B819F-F3CA-4FE2-8B1C-ED11F4B15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4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17E1E49-6C68-4293-BECB-4BE11A31F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4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317901E-C1F0-40BB-9A5B-920B7BA35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4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9511C18-BC28-4F12-8C82-7928C6E62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4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EC657FF-0CA3-43D1-B6D6-CF83525A7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4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CD408AD-46C6-44F6-B5CD-7638A4565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4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6BDC83E-19D7-44C9-BA51-B6A9074CE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4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1FF9D40-4C74-4FF1-89D8-82E86C9E5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4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B41AF0D-2659-4755-85BE-A3B463DA3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4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0DE8EA7-E5B7-482E-89D5-2E7785AAB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4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61F31FB-D64F-4230-B24A-3B156CB59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4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F6F3FAF-CB73-4D99-A488-A9E66912F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4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8B53BDA-88D9-4F17-B877-681AC446A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4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F94C5F9-6FB4-43D4-9A3B-45E0D1A93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4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7A77AFC-0FE4-45CC-93F6-0FD274E5E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4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DF4AB22-1D82-4D2D-8AD2-6CC3BBE3D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4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0C92324-249F-473C-B0F1-672D01C8C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4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46EC846-2232-4315-B292-01441927B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4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9121506-E73A-418F-ABEE-8FA7BA627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4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A62BB0A-D1E8-4AAE-9F2C-8782C05AE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4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F355234-927E-46EA-A038-1BA68EE29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4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ED38DDA-3A4B-4420-9AF3-B678DC712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4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0602CDA-B7FA-4C2A-B590-417EC3EA4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4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D514870-C318-4592-9E26-A8686520D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4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E6BF7D8-CCB3-4956-A105-A274E9692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4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E4844A4-4ED2-431C-BA27-02568C62A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4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78A69EE-7D8A-43DC-BC37-B9806FCD2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4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BB2E22F-7241-4959-AC30-42C091B36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4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D4D1542-14E6-49B7-BF19-1AB5896D4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4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774E914-BAAA-4253-A1FC-434C1F70A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4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66B35B0-F6A9-49F6-B483-AD91BEAC6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4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33E7DA7-7391-450A-A3D5-1CB2A29B0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4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9C8C5B5-DCC6-4429-AE8C-2E7AB9CBF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4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2FD4AEC-1E6D-4022-ABCE-1E5D37718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4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D92E4EC-68B4-4BE5-92E8-AC0FC2682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4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303C5CB-3D39-4C27-8F2A-A9F143C0F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4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B96F8B5-728B-4A82-AC80-7F262451E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4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FE1A023-D2A4-4CFF-9311-C3568948B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4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9A152DF-DFF7-453F-B0AB-1EA4A2748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4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ECF274D-C81C-429C-B283-EED0F2512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4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5A15DFF-B0B8-46D8-A9CE-7E0A5FF5D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4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BBDD625-E22F-4CC3-804F-9BF25572C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4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65D495D-4CBB-4E0F-A34E-5487ED831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14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01699F8-E383-4B19-AC05-97EC7FF74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14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7F00CF7-DFBA-41F1-B7C4-1C456435B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4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31C716F-9991-4290-BD40-53EA809F5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4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13E302B-C3A4-470D-817F-36E7B2DFF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14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F84A54B-18B9-4A32-9075-F55DAD94A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14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5725DD3-4317-453D-941D-CC71CAFB9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14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F3FCD8B-E641-4D7C-95EF-89387F3CA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14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C58121-6A02-41FB-8AF5-8E4437FDE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14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5E9743-854D-4317-A8C8-F09712302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14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2378474-2919-453D-9E1D-B8777C0B6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14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B58CBAB-F596-4BA6-97A5-6477CAD2F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14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6399E38-5EDB-41DF-B3AB-DF2312879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14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B028871-FE5E-464C-86F9-77A7F2A1C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14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96BD1E2-C18E-40EA-A1C2-2871D6E5D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14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33312F6-FDF7-46B1-8FEC-18F83BB2E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14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61DBD65-0A9D-4D25-AA20-3F8845EDD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14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E5D8FE6-454E-4ACB-BB32-97B486B7B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14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433E9BC-3E06-4A4A-BC0B-83B27F0AD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14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B905CF5-6449-474E-8BED-D18C651C3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14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0471555-66C8-4BCF-802B-2A4040C72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14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E1E9838-6EBA-4A50-8DB4-94257751B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14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771616A-4AF9-4368-BA27-3DA1B237D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14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5C9F66A-431D-4049-BF59-BBCEE7A90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14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2930FE2-9C1A-4C69-AD43-C1E9CABF4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14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BB28106-27DF-4A19-927A-48339A295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14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9C3CAB3-BBB3-4F3A-89D1-6E0C1895A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14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D9A3AA4-71EA-49C4-AB7C-0E715683E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14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3302D94-1C3F-46F6-8B49-806E6E1AA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14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972C58A-6AA7-40FC-8627-E1297253E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14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56C88A0-C0BE-41B0-A5AB-2372778D5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14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125BD39-10BF-482A-AE8A-4697988C2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14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901C56-24F6-4F39-92EA-70C9BBE91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14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6F9CE8F-8593-444C-8CA1-9965EC145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14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2C73427-D0FF-45FF-A539-8575D31B9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14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864A403-6BE0-477E-A434-231ED20F8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14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688CB55-15E2-4436-A877-D1290CCD2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15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807ED1D-1C92-4340-B3AD-B48514F1B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15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3C16FB5-0BAC-45A6-A670-5B298C35C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15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598D133-3495-4BA3-B0EA-11C534060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15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D4CB6E1-A08F-4290-A174-07A4E90EB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15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15EF881-88EE-4741-A2B0-10791AAF1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15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6C755CE-3A1D-4A92-AE28-C98381BA4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15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6D35321-1035-46E9-BDBD-2646263DC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15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DC326C2-B2C8-42DB-B765-E0EDC14D0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15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24D40A5-15E7-41E0-AFF4-99B9F4FFD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15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6DE1815-D81E-444B-900E-5DBB2D313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5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AE4770B-58F1-4A26-A93D-5A5310B2A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5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D0AFF29-BDEA-4759-A1D7-5DD82CA0C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5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2F8D7AD-495D-4840-BCFC-56626F079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5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C85DD18-A8BC-4FAC-84EE-1B92899D9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5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180043A-C8E1-40CD-B648-2D2645A53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5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09C3B00-DB8B-4FC3-A8DF-3B0A7BF54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5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A6ED078-B6D8-41A6-94D1-2E6B8C94C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5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81204E2-0F1F-4BB6-B26D-31C645C8E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5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CBFA7D1-6D58-4067-B2EF-427EB586E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5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DBFF98F-7BF9-4E8D-8BEB-D8D97E39D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5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D30225E-424A-4D24-84D2-2722D369D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5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BAF374C-EE8A-4D6E-B9A3-8601BAC3D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5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346B676-A735-40F2-BD95-6391B480A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5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45ADC45-7A5C-41FE-804F-82D57B8B4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5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1438E14-E3B8-43B8-A051-F85B3176C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5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68F7157-7345-477F-AD6C-3587ECDB2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5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607F89C-44AC-41F8-96CC-535D8D8F9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5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FACF134-0BC2-4152-AF1A-6B3F3BAE6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5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27149B0-97CE-4B5E-8AD0-32973C920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5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23C0290-3BBA-4C1B-B1D2-E363A4633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5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522AE33-862D-4E96-8C87-088441AC5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5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D2D0F2E-011C-4175-89B2-E65498C18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5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501EE11-95EA-46C5-88D8-472162BDD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5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E699DB8-E85C-4CC6-99FA-2BA283D22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5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65230F9-357C-40BC-A3B1-B2DB50B07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5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056939D-2370-4B0C-B18D-BBE99D503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5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4180194-CC81-4955-9459-6E54DA32B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5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0121A7F-EB43-487D-9F13-DFF582E71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5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47E8C0A-A6C3-443C-A1A5-ABE9CFD6F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5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9F5BCFA-41F6-4A97-AC87-CF8FCE2D0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5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530F37B-6BC7-4501-9CF0-5A35CDE72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5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4F70796-E038-4175-8430-43332F190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5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CA92B27-7F04-4BE1-808A-4A55F7F02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5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EF27390-2840-4DA2-B736-FD5E4A93E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5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A07E55B-18BF-4529-8ECF-C306EECEE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5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D280DC2-BC99-4F6D-A738-80DF619F3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5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B00F826-44F0-4587-9C8E-BE7B7C46B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5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4E41077-5D86-45E6-983B-08970D212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5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B26C11E-8B3C-4736-8641-85F209D92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5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9C3C114-A66B-4CB1-ACBB-8FBB21AEB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5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86685F6-9CD9-4B5E-B29F-DC5C6DEF4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5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A55C772-0ED9-46B9-A431-19EEA43CB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5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9D0E621-BE74-4D89-9199-C6AACF94C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5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E80225C-A35A-4F7F-B518-08983218C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5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8745AEB-2B0A-439C-B9C3-97C630635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5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8419D1D-0530-4C8D-8A6D-A0981F851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5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44C2EDD-D284-421B-81AA-C5327352B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5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D7B07B0-9C9C-411A-9546-B7F1B514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5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D9A8A40-D7C0-4C3E-937A-ED6744C32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5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3820CC6-569B-42D2-A78F-5A025CA1F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5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963DF51-3BE5-4EF5-A2B4-C688F24AC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5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4F626A7-10E8-4B3B-9B42-12C6B89AD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5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F222DB5-4C4A-4076-9F2B-974C81430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5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E9AF4A8-95B5-4E0D-ACAE-BBBE6376D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5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276CCDF-42F7-41B6-BCBD-58FDD314C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5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2B69F0D-AED0-487C-B33D-290C5BD63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5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4174090-9F2E-46E7-8B58-532EDB7A7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5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BBF22DC-FBA6-4EFC-9318-D89908969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5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8EFDDFD-C109-47FD-914F-D64542987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5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478ABD0-F24F-41A9-8D75-A6D67C069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5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DA9236F-31A8-4350-BE94-92AACC57E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5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45FFB05-586B-4A62-9F03-8B4C85C7F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5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6968DA2-D269-43C7-ACD6-10EA6CCB0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5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F3516CE-3641-48CA-9EB6-3082E4EC9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5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D27DDAB-8CE6-4E51-A2AC-0FB81DBCB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5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33CC3BB-87C1-4E4E-851D-DF54BE391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5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93634CD-0A58-43CC-A45F-3D1F8E24E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5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560FB15-0E47-4D04-B224-BFD9026DD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5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CD29D26-983C-4587-8B4C-9DA43A673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5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3A520EA-4B5E-4710-A7B7-57543204B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5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39121AE-F6DE-4835-8740-E587DF26B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5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6650758-4B5A-4257-B409-9695C064B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5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AFDB392-4A3E-40F9-B14B-8A6988B14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5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E28CE7E-61ED-4E6E-9410-A06084CDF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5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F79F59F-113C-42A9-8DBA-8029EF68C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5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2F423BA-EAEC-4498-B0EB-289B4379E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5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1B9C6C2-07F6-4207-B337-D830890C5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5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67179E9-77C3-49ED-8BD1-8C2770E75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5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4F2094D-C931-4A10-8DDB-A57A89F31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5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D539898-787D-4E62-AFBF-B9A17E626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5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3B540AB-42A2-4910-9128-B98BE2D93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5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8408978-6814-4458-89B7-E89F4A47C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5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DDA533B-AB69-4C6D-BD79-4EA82D291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5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7C20F22-4E7A-4590-8F21-F23DBD564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5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D32C388-8AC0-42AB-B5D1-61B246A41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5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DCBB5BF-D10D-41BA-88BD-1A79D6B20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5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9FC9E10-9C26-440B-87A0-E9C4672DC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5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2BB3A2C-3D7A-41B4-978A-5CA74CCCC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1308" cy="2774"/>
    <xdr:pic>
      <xdr:nvPicPr>
        <xdr:cNvPr id="15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0D77AED-8E09-4A35-ADE0-DFF0254F6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401" cy="2947"/>
    <xdr:pic>
      <xdr:nvPicPr>
        <xdr:cNvPr id="15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192CE17-2A04-443C-91BE-A45FC580D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92306" cy="2774"/>
    <xdr:pic>
      <xdr:nvPicPr>
        <xdr:cNvPr id="16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D8FFFC8-AEF0-4113-87EC-B8051A63F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200</xdr:row>
      <xdr:rowOff>0</xdr:rowOff>
    </xdr:from>
    <xdr:ext cx="1073161" cy="2947"/>
    <xdr:pic>
      <xdr:nvPicPr>
        <xdr:cNvPr id="16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7C393F2-590C-4C73-A8F2-A37E897D9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206</xdr:row>
      <xdr:rowOff>0</xdr:rowOff>
    </xdr:from>
    <xdr:ext cx="1091308" cy="2774"/>
    <xdr:pic>
      <xdr:nvPicPr>
        <xdr:cNvPr id="16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A70FC1D-D98E-4621-81B3-ED6B5DF53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206</xdr:row>
      <xdr:rowOff>0</xdr:rowOff>
    </xdr:from>
    <xdr:ext cx="1091308" cy="2774"/>
    <xdr:pic>
      <xdr:nvPicPr>
        <xdr:cNvPr id="16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79D59CE-F150-4292-B174-2715AB4E9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247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206</xdr:row>
      <xdr:rowOff>0</xdr:rowOff>
    </xdr:from>
    <xdr:ext cx="1073401" cy="2947"/>
    <xdr:pic>
      <xdr:nvPicPr>
        <xdr:cNvPr id="16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2D4FA59-6823-4A8C-BDEA-3DF6BE406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247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206</xdr:row>
      <xdr:rowOff>0</xdr:rowOff>
    </xdr:from>
    <xdr:ext cx="1091308" cy="2774"/>
    <xdr:pic>
      <xdr:nvPicPr>
        <xdr:cNvPr id="16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0000EE0-1033-4EDB-B898-2232EE745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247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304800</xdr:colOff>
      <xdr:row>1</xdr:row>
      <xdr:rowOff>47625</xdr:rowOff>
    </xdr:from>
    <xdr:to>
      <xdr:col>1</xdr:col>
      <xdr:colOff>1514250</xdr:colOff>
      <xdr:row>5</xdr:row>
      <xdr:rowOff>80197</xdr:rowOff>
    </xdr:to>
    <xdr:pic>
      <xdr:nvPicPr>
        <xdr:cNvPr id="1607" name="Imagen 1606">
          <a:extLst>
            <a:ext uri="{FF2B5EF4-FFF2-40B4-BE49-F238E27FC236}">
              <a16:creationId xmlns:a16="http://schemas.microsoft.com/office/drawing/2014/main" id="{B558FF64-88AF-4E86-8071-EFF75067A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09550"/>
          <a:ext cx="1800000" cy="6802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1666875</xdr:colOff>
      <xdr:row>1</xdr:row>
      <xdr:rowOff>95249</xdr:rowOff>
    </xdr:from>
    <xdr:to>
      <xdr:col>2</xdr:col>
      <xdr:colOff>38100</xdr:colOff>
      <xdr:row>5</xdr:row>
      <xdr:rowOff>28575</xdr:rowOff>
    </xdr:to>
    <xdr:pic>
      <xdr:nvPicPr>
        <xdr:cNvPr id="1608" name="Picture 1" descr="Logo Nuevo Inguat No 1">
          <a:extLst>
            <a:ext uri="{FF2B5EF4-FFF2-40B4-BE49-F238E27FC236}">
              <a16:creationId xmlns:a16="http://schemas.microsoft.com/office/drawing/2014/main" id="{262E579E-4F54-4616-846A-CE6C27CC9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57425" y="257174"/>
          <a:ext cx="904875" cy="581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5</xdr:col>
      <xdr:colOff>0</xdr:colOff>
      <xdr:row>207</xdr:row>
      <xdr:rowOff>0</xdr:rowOff>
    </xdr:from>
    <xdr:ext cx="1091308" cy="2774"/>
    <xdr:pic>
      <xdr:nvPicPr>
        <xdr:cNvPr id="16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25DEBD-7F0D-48BD-B9F3-CCF22F66D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50" y="41243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207</xdr:row>
      <xdr:rowOff>0</xdr:rowOff>
    </xdr:from>
    <xdr:ext cx="1091308" cy="2774"/>
    <xdr:pic>
      <xdr:nvPicPr>
        <xdr:cNvPr id="16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1C104CC-7C27-4CFC-B21E-B5F1DF3DD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86550" y="41243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207</xdr:row>
      <xdr:rowOff>0</xdr:rowOff>
    </xdr:from>
    <xdr:ext cx="1073401" cy="2947"/>
    <xdr:pic>
      <xdr:nvPicPr>
        <xdr:cNvPr id="16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831A31B-2E27-41DC-8D78-EF1C83ABC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86550" y="41243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207</xdr:row>
      <xdr:rowOff>0</xdr:rowOff>
    </xdr:from>
    <xdr:ext cx="1091308" cy="2774"/>
    <xdr:pic>
      <xdr:nvPicPr>
        <xdr:cNvPr id="16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93F13F4-21F2-4825-8B0C-FC4729B41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86550" y="41243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206</xdr:row>
      <xdr:rowOff>0</xdr:rowOff>
    </xdr:from>
    <xdr:ext cx="1073401" cy="2947"/>
    <xdr:pic>
      <xdr:nvPicPr>
        <xdr:cNvPr id="16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1B6E77E-33F6-4151-A2DD-5F2C2BAE3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24200" y="41243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208</xdr:row>
      <xdr:rowOff>0</xdr:rowOff>
    </xdr:from>
    <xdr:ext cx="1091308" cy="2774"/>
    <xdr:pic>
      <xdr:nvPicPr>
        <xdr:cNvPr id="16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B88F46F-5FE7-4813-B8E1-06914D5EA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50" y="41243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208</xdr:row>
      <xdr:rowOff>0</xdr:rowOff>
    </xdr:from>
    <xdr:ext cx="1091308" cy="2774"/>
    <xdr:pic>
      <xdr:nvPicPr>
        <xdr:cNvPr id="16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FC81F14-BE0F-4270-B2B3-F540A567B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86550" y="41243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208</xdr:row>
      <xdr:rowOff>0</xdr:rowOff>
    </xdr:from>
    <xdr:ext cx="1073401" cy="2947"/>
    <xdr:pic>
      <xdr:nvPicPr>
        <xdr:cNvPr id="16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39EC308-A19D-4F34-BE99-A5F7E5AD8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86550" y="41243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208</xdr:row>
      <xdr:rowOff>0</xdr:rowOff>
    </xdr:from>
    <xdr:ext cx="1091308" cy="2774"/>
    <xdr:pic>
      <xdr:nvPicPr>
        <xdr:cNvPr id="16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C6A465A-F6B2-474D-A588-403E80021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86550" y="41243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197</xdr:row>
      <xdr:rowOff>0</xdr:rowOff>
    </xdr:from>
    <xdr:ext cx="1073401" cy="2947"/>
    <xdr:pic>
      <xdr:nvPicPr>
        <xdr:cNvPr id="16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87FBA42-A3BF-4FBD-84D4-FCD18CC57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14775" y="6151245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205</xdr:row>
      <xdr:rowOff>0</xdr:rowOff>
    </xdr:from>
    <xdr:ext cx="1091308" cy="2774"/>
    <xdr:pic>
      <xdr:nvPicPr>
        <xdr:cNvPr id="16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310C68A-CB6C-4C83-AAB8-B2807FFCA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10325" y="618267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205</xdr:row>
      <xdr:rowOff>0</xdr:rowOff>
    </xdr:from>
    <xdr:ext cx="1091308" cy="2774"/>
    <xdr:pic>
      <xdr:nvPicPr>
        <xdr:cNvPr id="16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E692CBF-EF2C-4C3F-AC45-3ABB079E6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77125" y="618267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205</xdr:row>
      <xdr:rowOff>0</xdr:rowOff>
    </xdr:from>
    <xdr:ext cx="1073401" cy="2947"/>
    <xdr:pic>
      <xdr:nvPicPr>
        <xdr:cNvPr id="16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1D93E12-DBE0-4ED3-A0DB-B3A3085FD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77125" y="618267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205</xdr:row>
      <xdr:rowOff>0</xdr:rowOff>
    </xdr:from>
    <xdr:ext cx="1091308" cy="2774"/>
    <xdr:pic>
      <xdr:nvPicPr>
        <xdr:cNvPr id="16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6C2926A-01D1-491E-BA3B-43735EDC0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77125" y="618267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52</xdr:row>
      <xdr:rowOff>0</xdr:rowOff>
    </xdr:from>
    <xdr:ext cx="1091308" cy="2774"/>
    <xdr:pic>
      <xdr:nvPicPr>
        <xdr:cNvPr id="16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9FD5256-9585-467F-A497-4B0F0356C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10325" y="276225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52</xdr:row>
      <xdr:rowOff>0</xdr:rowOff>
    </xdr:from>
    <xdr:ext cx="1073401" cy="2947"/>
    <xdr:pic>
      <xdr:nvPicPr>
        <xdr:cNvPr id="16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1D0394B-E9AF-4032-9108-5D70C2A96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10325" y="276225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 filterMode="1"/>
  <dimension ref="A1:AH452"/>
  <sheetViews>
    <sheetView tabSelected="1" topLeftCell="A253" zoomScaleNormal="100" workbookViewId="0">
      <selection activeCell="A347" sqref="A347:XFD347"/>
    </sheetView>
  </sheetViews>
  <sheetFormatPr baseColWidth="10" defaultRowHeight="12.75" x14ac:dyDescent="0.2"/>
  <cols>
    <col min="1" max="1" width="8.85546875" style="7" customWidth="1"/>
    <col min="2" max="2" width="38" style="12" bestFit="1" customWidth="1"/>
    <col min="3" max="3" width="11.85546875" style="58" customWidth="1"/>
    <col min="4" max="4" width="22.42578125" style="7" customWidth="1"/>
    <col min="5" max="5" width="15" style="71" customWidth="1"/>
    <col min="6" max="6" width="16" style="71" customWidth="1"/>
    <col min="7" max="7" width="23.28515625" style="71" customWidth="1"/>
    <col min="8" max="8" width="20.140625" style="71" customWidth="1"/>
    <col min="9" max="9" width="13.85546875" style="71" bestFit="1" customWidth="1"/>
    <col min="10" max="10" width="18.28515625" style="71" customWidth="1"/>
    <col min="11" max="11" width="12.85546875" style="71" customWidth="1"/>
    <col min="12" max="12" width="17.140625" style="71" customWidth="1"/>
    <col min="13" max="13" width="13" style="71" customWidth="1"/>
    <col min="14" max="14" width="17.42578125" style="72" bestFit="1" customWidth="1"/>
    <col min="15" max="15" width="20.85546875" style="4" bestFit="1" customWidth="1"/>
    <col min="16" max="26" width="11.42578125" style="4"/>
    <col min="27" max="34" width="11.42578125" style="14"/>
  </cols>
  <sheetData>
    <row r="1" spans="1:26" s="14" customFormat="1" x14ac:dyDescent="0.2">
      <c r="A1" s="80"/>
      <c r="B1" s="81"/>
      <c r="C1" s="81"/>
      <c r="D1" s="82"/>
      <c r="E1" s="59"/>
      <c r="F1" s="59"/>
      <c r="G1" s="59"/>
      <c r="H1" s="59"/>
      <c r="I1" s="59"/>
      <c r="J1" s="59"/>
      <c r="K1" s="59"/>
      <c r="L1" s="59"/>
      <c r="M1" s="59"/>
      <c r="N1" s="60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s="14" customFormat="1" x14ac:dyDescent="0.2">
      <c r="A2" s="9"/>
      <c r="B2" s="83"/>
      <c r="C2" s="83"/>
      <c r="D2" s="84"/>
      <c r="E2" s="61"/>
      <c r="F2" s="61"/>
      <c r="G2" s="61"/>
      <c r="H2" s="61"/>
      <c r="I2" s="61"/>
      <c r="J2" s="61"/>
      <c r="K2" s="61"/>
      <c r="L2" s="61"/>
      <c r="M2" s="61"/>
      <c r="N2" s="62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s="14" customFormat="1" x14ac:dyDescent="0.2">
      <c r="A3" s="9"/>
      <c r="B3" s="83"/>
      <c r="C3" s="83"/>
      <c r="D3" s="84"/>
      <c r="E3" s="61"/>
      <c r="F3" s="61"/>
      <c r="G3" s="61"/>
      <c r="H3" s="61"/>
      <c r="I3" s="61"/>
      <c r="J3" s="61"/>
      <c r="K3" s="61"/>
      <c r="L3" s="61"/>
      <c r="M3" s="61"/>
      <c r="N3" s="62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s="14" customFormat="1" x14ac:dyDescent="0.2">
      <c r="A4" s="9"/>
      <c r="B4" s="50"/>
      <c r="C4" s="50"/>
      <c r="D4" s="51"/>
      <c r="E4" s="61"/>
      <c r="F4" s="61"/>
      <c r="G4" s="61"/>
      <c r="H4" s="61"/>
      <c r="I4" s="61"/>
      <c r="J4" s="61"/>
      <c r="K4" s="61"/>
      <c r="L4" s="61"/>
      <c r="M4" s="61"/>
      <c r="N4" s="62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s="14" customFormat="1" x14ac:dyDescent="0.2">
      <c r="A5" s="9"/>
      <c r="B5" s="50"/>
      <c r="C5" s="50"/>
      <c r="D5" s="51"/>
      <c r="E5" s="61"/>
      <c r="F5" s="61"/>
      <c r="G5" s="61"/>
      <c r="H5" s="61"/>
      <c r="I5" s="61"/>
      <c r="J5" s="61"/>
      <c r="K5" s="61"/>
      <c r="L5" s="61"/>
      <c r="M5" s="61"/>
      <c r="N5" s="62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14" customFormat="1" x14ac:dyDescent="0.2">
      <c r="A6" s="9"/>
      <c r="B6" s="50"/>
      <c r="C6" s="50"/>
      <c r="D6" s="51"/>
      <c r="E6" s="61"/>
      <c r="F6" s="61"/>
      <c r="G6" s="61"/>
      <c r="H6" s="61"/>
      <c r="I6" s="61"/>
      <c r="J6" s="61"/>
      <c r="K6" s="61"/>
      <c r="L6" s="61"/>
      <c r="M6" s="61"/>
      <c r="N6" s="62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s="14" customFormat="1" x14ac:dyDescent="0.2">
      <c r="A7" s="10"/>
      <c r="B7" s="13"/>
      <c r="C7" s="13"/>
      <c r="D7" s="11"/>
      <c r="E7" s="63"/>
      <c r="F7" s="63"/>
      <c r="G7" s="63"/>
      <c r="H7" s="63"/>
      <c r="I7" s="63"/>
      <c r="J7" s="63"/>
      <c r="K7" s="63"/>
      <c r="L7" s="63"/>
      <c r="M7" s="63"/>
      <c r="N7" s="6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s="14" customFormat="1" x14ac:dyDescent="0.2">
      <c r="A8" s="18" t="s">
        <v>322</v>
      </c>
      <c r="B8" s="19"/>
      <c r="C8" s="55"/>
      <c r="D8" s="20"/>
      <c r="E8" s="65"/>
      <c r="F8" s="65"/>
      <c r="G8" s="66"/>
      <c r="H8" s="28" t="s">
        <v>335</v>
      </c>
      <c r="I8" s="28"/>
      <c r="J8" s="28"/>
      <c r="K8" s="28"/>
      <c r="L8" s="28"/>
      <c r="M8" s="28"/>
      <c r="N8" s="67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s="14" customFormat="1" x14ac:dyDescent="0.2">
      <c r="A9" s="22" t="s">
        <v>323</v>
      </c>
      <c r="B9" s="23"/>
      <c r="C9" s="56"/>
      <c r="D9" s="21"/>
      <c r="E9" s="28"/>
      <c r="F9" s="28"/>
      <c r="G9" s="67"/>
      <c r="H9" s="28" t="s">
        <v>336</v>
      </c>
      <c r="I9" s="28"/>
      <c r="J9" s="28"/>
      <c r="K9" s="28"/>
      <c r="L9" s="28"/>
      <c r="M9" s="28"/>
      <c r="N9" s="67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s="14" customFormat="1" x14ac:dyDescent="0.2">
      <c r="A10" s="24" t="s">
        <v>366</v>
      </c>
      <c r="B10" s="25"/>
      <c r="C10" s="57"/>
      <c r="D10" s="26"/>
      <c r="E10" s="27"/>
      <c r="F10" s="27"/>
      <c r="G10" s="68"/>
      <c r="H10" s="27" t="s">
        <v>387</v>
      </c>
      <c r="I10" s="63"/>
      <c r="J10" s="63"/>
      <c r="K10" s="63"/>
      <c r="L10" s="63"/>
      <c r="M10" s="63"/>
      <c r="N10" s="68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s="14" customFormat="1" x14ac:dyDescent="0.2">
      <c r="A11" s="21"/>
      <c r="B11" s="23"/>
      <c r="C11" s="56"/>
      <c r="D11" s="21"/>
      <c r="E11" s="28"/>
      <c r="F11" s="28"/>
      <c r="G11" s="28"/>
      <c r="H11" s="28"/>
      <c r="I11" s="61"/>
      <c r="J11" s="61"/>
      <c r="K11" s="61"/>
      <c r="L11" s="61"/>
      <c r="M11" s="61"/>
      <c r="N11" s="28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s="14" customFormat="1" ht="14.25" customHeight="1" x14ac:dyDescent="0.2">
      <c r="A12" s="21"/>
      <c r="B12" s="23"/>
      <c r="C12" s="56"/>
      <c r="D12" s="21"/>
      <c r="E12" s="28"/>
      <c r="F12" s="28"/>
      <c r="G12" s="28"/>
      <c r="H12" s="28"/>
      <c r="I12" s="61"/>
      <c r="J12" s="61"/>
      <c r="K12" s="61"/>
      <c r="L12" s="61"/>
      <c r="M12" s="61"/>
      <c r="N12" s="28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s="14" customFormat="1" ht="18" x14ac:dyDescent="0.2">
      <c r="A13" s="85" t="s">
        <v>253</v>
      </c>
      <c r="B13" s="86"/>
      <c r="C13" s="86"/>
      <c r="D13" s="85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s="14" customFormat="1" ht="18" x14ac:dyDescent="0.2">
      <c r="A14" s="52"/>
      <c r="B14" s="53"/>
      <c r="C14" s="53"/>
      <c r="D14" s="52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s="45" customFormat="1" ht="18" x14ac:dyDescent="0.15">
      <c r="A15" s="16" t="s">
        <v>224</v>
      </c>
      <c r="B15" s="16" t="s">
        <v>28</v>
      </c>
      <c r="C15" s="16" t="s">
        <v>302</v>
      </c>
      <c r="D15" s="16" t="s">
        <v>15</v>
      </c>
      <c r="E15" s="70" t="s">
        <v>21</v>
      </c>
      <c r="F15" s="70" t="s">
        <v>22</v>
      </c>
      <c r="G15" s="70" t="s">
        <v>353</v>
      </c>
      <c r="H15" s="70" t="s">
        <v>20</v>
      </c>
      <c r="I15" s="70" t="s">
        <v>24</v>
      </c>
      <c r="J15" s="70" t="s">
        <v>23</v>
      </c>
      <c r="K15" s="70" t="s">
        <v>25</v>
      </c>
      <c r="L15" s="70" t="s">
        <v>248</v>
      </c>
      <c r="M15" s="70" t="s">
        <v>26</v>
      </c>
      <c r="N15" s="70" t="s">
        <v>27</v>
      </c>
    </row>
    <row r="16" spans="1:26" s="5" customFormat="1" ht="24.95" customHeight="1" x14ac:dyDescent="0.15">
      <c r="A16" s="15" t="s">
        <v>225</v>
      </c>
      <c r="B16" s="3"/>
      <c r="C16" s="29"/>
      <c r="D16" s="15"/>
      <c r="E16" s="15"/>
      <c r="F16" s="44"/>
      <c r="G16" s="44"/>
      <c r="H16" s="44"/>
      <c r="I16" s="44"/>
      <c r="J16" s="44"/>
      <c r="K16" s="44"/>
      <c r="L16" s="44"/>
      <c r="M16" s="44"/>
      <c r="N16" s="44"/>
    </row>
    <row r="17" spans="1:14" s="15" customFormat="1" ht="24.95" customHeight="1" x14ac:dyDescent="0.2">
      <c r="A17" s="29">
        <v>1</v>
      </c>
      <c r="B17" s="3" t="s">
        <v>29</v>
      </c>
      <c r="C17" s="6" t="s">
        <v>295</v>
      </c>
      <c r="D17" s="3" t="s">
        <v>2</v>
      </c>
      <c r="E17" s="32">
        <v>686</v>
      </c>
      <c r="F17" s="32">
        <v>5561.72</v>
      </c>
      <c r="G17" s="32">
        <v>490.84</v>
      </c>
      <c r="H17" s="32">
        <v>250</v>
      </c>
      <c r="I17" s="32">
        <v>475</v>
      </c>
      <c r="J17" s="32">
        <v>0</v>
      </c>
      <c r="K17" s="32">
        <v>0</v>
      </c>
      <c r="L17" s="32">
        <v>0</v>
      </c>
      <c r="M17" s="32">
        <v>0</v>
      </c>
      <c r="N17" s="32">
        <f t="shared" ref="N17:N54" si="0">E17+F17+G17+H17+I17+J17+K17+M17</f>
        <v>7463.56</v>
      </c>
    </row>
    <row r="18" spans="1:14" s="15" customFormat="1" ht="24.95" customHeight="1" x14ac:dyDescent="0.2">
      <c r="A18" s="29">
        <v>2</v>
      </c>
      <c r="B18" s="3" t="s">
        <v>30</v>
      </c>
      <c r="C18" s="6" t="s">
        <v>295</v>
      </c>
      <c r="D18" s="3" t="s">
        <v>314</v>
      </c>
      <c r="E18" s="32">
        <v>863</v>
      </c>
      <c r="F18" s="32">
        <v>7097.66</v>
      </c>
      <c r="G18" s="32">
        <v>626.16</v>
      </c>
      <c r="H18" s="32">
        <v>250</v>
      </c>
      <c r="I18" s="32">
        <v>475</v>
      </c>
      <c r="J18" s="32">
        <v>0</v>
      </c>
      <c r="K18" s="32">
        <v>0</v>
      </c>
      <c r="L18" s="32">
        <v>0</v>
      </c>
      <c r="M18" s="32">
        <v>0</v>
      </c>
      <c r="N18" s="32">
        <f>E18+F18+G18+H18+I18+J18+K18+M18</f>
        <v>9311.82</v>
      </c>
    </row>
    <row r="19" spans="1:14" s="40" customFormat="1" ht="24.95" customHeight="1" x14ac:dyDescent="0.15">
      <c r="A19" s="29">
        <v>3</v>
      </c>
      <c r="B19" s="3" t="s">
        <v>324</v>
      </c>
      <c r="C19" s="6" t="s">
        <v>295</v>
      </c>
      <c r="D19" s="3" t="s">
        <v>1</v>
      </c>
      <c r="E19" s="32">
        <v>2900</v>
      </c>
      <c r="F19" s="32">
        <v>19401.68</v>
      </c>
      <c r="G19" s="32">
        <v>1754.73</v>
      </c>
      <c r="H19" s="32">
        <v>250</v>
      </c>
      <c r="I19" s="32">
        <v>0</v>
      </c>
      <c r="J19" s="32">
        <v>375</v>
      </c>
      <c r="K19" s="32">
        <v>0</v>
      </c>
      <c r="L19" s="32">
        <v>0</v>
      </c>
      <c r="M19" s="32">
        <v>0</v>
      </c>
      <c r="N19" s="32">
        <f>E19+F19+G19+H19+I19+J19+K19+M19</f>
        <v>24681.41</v>
      </c>
    </row>
    <row r="20" spans="1:14" s="15" customFormat="1" ht="24.95" customHeight="1" x14ac:dyDescent="0.2">
      <c r="A20" s="42">
        <v>4</v>
      </c>
      <c r="B20" s="3" t="s">
        <v>367</v>
      </c>
      <c r="C20" s="6" t="s">
        <v>295</v>
      </c>
      <c r="D20" s="3" t="s">
        <v>1</v>
      </c>
      <c r="E20" s="32">
        <v>2900</v>
      </c>
      <c r="F20" s="32">
        <v>19401.68</v>
      </c>
      <c r="G20" s="32">
        <v>1754.73</v>
      </c>
      <c r="H20" s="32">
        <v>250</v>
      </c>
      <c r="I20" s="32">
        <v>0</v>
      </c>
      <c r="J20" s="32">
        <v>375</v>
      </c>
      <c r="K20" s="32">
        <v>0</v>
      </c>
      <c r="L20" s="32">
        <v>0</v>
      </c>
      <c r="M20" s="32">
        <v>0</v>
      </c>
      <c r="N20" s="32">
        <f>E20+F20+G20+H20+I20+J20+K20+M20</f>
        <v>24681.41</v>
      </c>
    </row>
    <row r="21" spans="1:14" s="40" customFormat="1" ht="24.95" customHeight="1" x14ac:dyDescent="0.15">
      <c r="A21" s="29">
        <v>5</v>
      </c>
      <c r="B21" s="3" t="s">
        <v>345</v>
      </c>
      <c r="C21" s="6" t="s">
        <v>295</v>
      </c>
      <c r="D21" s="3" t="s">
        <v>1</v>
      </c>
      <c r="E21" s="32">
        <v>2900</v>
      </c>
      <c r="F21" s="32">
        <v>19401.68</v>
      </c>
      <c r="G21" s="32">
        <v>1754.73</v>
      </c>
      <c r="H21" s="32">
        <v>250</v>
      </c>
      <c r="I21" s="32">
        <v>0</v>
      </c>
      <c r="J21" s="32">
        <v>375</v>
      </c>
      <c r="K21" s="32">
        <v>0</v>
      </c>
      <c r="L21" s="32">
        <v>0</v>
      </c>
      <c r="M21" s="32">
        <v>0</v>
      </c>
      <c r="N21" s="32">
        <f>E21+F21+G21+H21+I21+J21+K21+M21</f>
        <v>24681.41</v>
      </c>
    </row>
    <row r="22" spans="1:14" s="15" customFormat="1" ht="24.95" customHeight="1" x14ac:dyDescent="0.2">
      <c r="A22" s="29">
        <v>6</v>
      </c>
      <c r="B22" s="3" t="s">
        <v>31</v>
      </c>
      <c r="C22" s="6" t="s">
        <v>295</v>
      </c>
      <c r="D22" s="3" t="s">
        <v>2</v>
      </c>
      <c r="E22" s="32">
        <v>686</v>
      </c>
      <c r="F22" s="32">
        <v>5561.72</v>
      </c>
      <c r="G22" s="32">
        <v>490.84</v>
      </c>
      <c r="H22" s="32">
        <v>250</v>
      </c>
      <c r="I22" s="32">
        <v>475</v>
      </c>
      <c r="J22" s="32">
        <v>0</v>
      </c>
      <c r="K22" s="32">
        <v>0</v>
      </c>
      <c r="L22" s="32">
        <v>0</v>
      </c>
      <c r="M22" s="32">
        <v>0</v>
      </c>
      <c r="N22" s="32">
        <f t="shared" si="0"/>
        <v>7463.56</v>
      </c>
    </row>
    <row r="23" spans="1:14" s="15" customFormat="1" ht="24.95" customHeight="1" x14ac:dyDescent="0.2">
      <c r="A23" s="29">
        <v>7</v>
      </c>
      <c r="B23" s="3" t="s">
        <v>238</v>
      </c>
      <c r="C23" s="6" t="s">
        <v>295</v>
      </c>
      <c r="D23" s="3" t="s">
        <v>2</v>
      </c>
      <c r="E23" s="32">
        <v>686</v>
      </c>
      <c r="F23" s="32">
        <v>6465.29</v>
      </c>
      <c r="G23" s="32">
        <v>587.74</v>
      </c>
      <c r="H23" s="32">
        <v>250</v>
      </c>
      <c r="I23" s="32">
        <v>475</v>
      </c>
      <c r="J23" s="32">
        <v>0</v>
      </c>
      <c r="K23" s="32">
        <v>0</v>
      </c>
      <c r="L23" s="32">
        <v>0</v>
      </c>
      <c r="M23" s="32">
        <v>248</v>
      </c>
      <c r="N23" s="32">
        <f t="shared" si="0"/>
        <v>8712.0299999999988</v>
      </c>
    </row>
    <row r="24" spans="1:14" s="15" customFormat="1" ht="24.95" customHeight="1" x14ac:dyDescent="0.2">
      <c r="A24" s="29">
        <v>8</v>
      </c>
      <c r="B24" s="3" t="s">
        <v>32</v>
      </c>
      <c r="C24" s="6" t="s">
        <v>295</v>
      </c>
      <c r="D24" s="3" t="s">
        <v>2</v>
      </c>
      <c r="E24" s="32">
        <v>686</v>
      </c>
      <c r="F24" s="32">
        <v>5567.3600000000006</v>
      </c>
      <c r="G24" s="32">
        <v>491.28</v>
      </c>
      <c r="H24" s="32">
        <v>250</v>
      </c>
      <c r="I24" s="32">
        <v>475</v>
      </c>
      <c r="J24" s="32">
        <v>0</v>
      </c>
      <c r="K24" s="32">
        <v>0</v>
      </c>
      <c r="L24" s="32">
        <v>0</v>
      </c>
      <c r="M24" s="32">
        <v>0</v>
      </c>
      <c r="N24" s="32">
        <f t="shared" si="0"/>
        <v>7469.64</v>
      </c>
    </row>
    <row r="25" spans="1:14" s="15" customFormat="1" ht="24.95" customHeight="1" x14ac:dyDescent="0.2">
      <c r="A25" s="29">
        <v>9</v>
      </c>
      <c r="B25" s="3" t="s">
        <v>33</v>
      </c>
      <c r="C25" s="6" t="s">
        <v>295</v>
      </c>
      <c r="D25" s="3" t="s">
        <v>10</v>
      </c>
      <c r="E25" s="32">
        <v>1081</v>
      </c>
      <c r="F25" s="32">
        <v>8587.49</v>
      </c>
      <c r="G25" s="32">
        <v>725.15</v>
      </c>
      <c r="H25" s="32">
        <v>250</v>
      </c>
      <c r="I25" s="32">
        <v>400</v>
      </c>
      <c r="J25" s="32">
        <v>0</v>
      </c>
      <c r="K25" s="32">
        <v>0</v>
      </c>
      <c r="L25" s="32">
        <v>0</v>
      </c>
      <c r="M25" s="32">
        <v>0</v>
      </c>
      <c r="N25" s="32">
        <f t="shared" si="0"/>
        <v>11043.64</v>
      </c>
    </row>
    <row r="26" spans="1:14" s="15" customFormat="1" ht="24.95" customHeight="1" x14ac:dyDescent="0.2">
      <c r="A26" s="29">
        <v>10</v>
      </c>
      <c r="B26" s="3" t="s">
        <v>34</v>
      </c>
      <c r="C26" s="6" t="s">
        <v>295</v>
      </c>
      <c r="D26" s="3" t="s">
        <v>7</v>
      </c>
      <c r="E26" s="32">
        <v>2375</v>
      </c>
      <c r="F26" s="32">
        <v>11968.95</v>
      </c>
      <c r="G26" s="32">
        <v>1126.07</v>
      </c>
      <c r="H26" s="32">
        <v>250</v>
      </c>
      <c r="I26" s="32">
        <v>475</v>
      </c>
      <c r="J26" s="32">
        <v>375</v>
      </c>
      <c r="K26" s="32">
        <v>0</v>
      </c>
      <c r="L26" s="32">
        <v>0</v>
      </c>
      <c r="M26" s="32">
        <v>254</v>
      </c>
      <c r="N26" s="32">
        <f>E26+F26+G26+H26+I26+J26+K26+L26+M26</f>
        <v>16824.02</v>
      </c>
    </row>
    <row r="27" spans="1:14" s="15" customFormat="1" ht="24.95" customHeight="1" x14ac:dyDescent="0.2">
      <c r="A27" s="29">
        <v>11</v>
      </c>
      <c r="B27" s="3" t="s">
        <v>35</v>
      </c>
      <c r="C27" s="6" t="s">
        <v>295</v>
      </c>
      <c r="D27" s="3" t="s">
        <v>3</v>
      </c>
      <c r="E27" s="32">
        <v>935</v>
      </c>
      <c r="F27" s="32">
        <v>8725.32</v>
      </c>
      <c r="G27" s="32">
        <v>789.19</v>
      </c>
      <c r="H27" s="32">
        <v>250</v>
      </c>
      <c r="I27" s="32">
        <v>475</v>
      </c>
      <c r="J27" s="32">
        <v>0</v>
      </c>
      <c r="K27" s="32">
        <v>0</v>
      </c>
      <c r="L27" s="32">
        <v>0</v>
      </c>
      <c r="M27" s="32">
        <v>289</v>
      </c>
      <c r="N27" s="32">
        <f t="shared" si="0"/>
        <v>11463.51</v>
      </c>
    </row>
    <row r="28" spans="1:14" s="15" customFormat="1" ht="24.95" customHeight="1" x14ac:dyDescent="0.2">
      <c r="A28" s="29">
        <v>12</v>
      </c>
      <c r="B28" s="3" t="s">
        <v>36</v>
      </c>
      <c r="C28" s="6" t="s">
        <v>295</v>
      </c>
      <c r="D28" s="3" t="s">
        <v>2</v>
      </c>
      <c r="E28" s="32">
        <v>686</v>
      </c>
      <c r="F28" s="32">
        <v>6461.5</v>
      </c>
      <c r="G28" s="32">
        <v>587.44000000000005</v>
      </c>
      <c r="H28" s="32">
        <v>250</v>
      </c>
      <c r="I28" s="32">
        <v>475</v>
      </c>
      <c r="J28" s="32">
        <v>0</v>
      </c>
      <c r="K28" s="32">
        <v>0</v>
      </c>
      <c r="L28" s="32">
        <v>0</v>
      </c>
      <c r="M28" s="32">
        <v>248</v>
      </c>
      <c r="N28" s="32">
        <f t="shared" si="0"/>
        <v>8707.94</v>
      </c>
    </row>
    <row r="29" spans="1:14" s="15" customFormat="1" ht="24.95" customHeight="1" x14ac:dyDescent="0.2">
      <c r="A29" s="29">
        <v>13</v>
      </c>
      <c r="B29" s="3" t="s">
        <v>37</v>
      </c>
      <c r="C29" s="6" t="s">
        <v>295</v>
      </c>
      <c r="D29" s="3" t="s">
        <v>3</v>
      </c>
      <c r="E29" s="32">
        <v>935</v>
      </c>
      <c r="F29" s="32">
        <v>8186.07</v>
      </c>
      <c r="G29" s="32">
        <v>738.29</v>
      </c>
      <c r="H29" s="32">
        <v>250</v>
      </c>
      <c r="I29" s="32">
        <v>475</v>
      </c>
      <c r="J29" s="32">
        <v>0</v>
      </c>
      <c r="K29" s="32">
        <v>0</v>
      </c>
      <c r="L29" s="32">
        <v>0</v>
      </c>
      <c r="M29" s="32">
        <v>184</v>
      </c>
      <c r="N29" s="32">
        <f t="shared" si="0"/>
        <v>10768.36</v>
      </c>
    </row>
    <row r="30" spans="1:14" s="15" customFormat="1" ht="24.95" customHeight="1" x14ac:dyDescent="0.2">
      <c r="A30" s="29">
        <v>14</v>
      </c>
      <c r="B30" s="3" t="s">
        <v>368</v>
      </c>
      <c r="C30" s="6" t="s">
        <v>295</v>
      </c>
      <c r="D30" s="3" t="s">
        <v>1</v>
      </c>
      <c r="E30" s="32">
        <v>2900</v>
      </c>
      <c r="F30" s="32">
        <v>19401.68</v>
      </c>
      <c r="G30" s="32">
        <v>1754.73</v>
      </c>
      <c r="H30" s="32">
        <v>250</v>
      </c>
      <c r="I30" s="32">
        <v>0</v>
      </c>
      <c r="J30" s="32">
        <v>375</v>
      </c>
      <c r="K30" s="32">
        <v>0</v>
      </c>
      <c r="L30" s="32">
        <v>0</v>
      </c>
      <c r="M30" s="32">
        <v>0</v>
      </c>
      <c r="N30" s="32">
        <f>E30+F30+G30+H30+I30+J30+K30+M30</f>
        <v>24681.41</v>
      </c>
    </row>
    <row r="31" spans="1:14" s="15" customFormat="1" ht="24.95" customHeight="1" x14ac:dyDescent="0.2">
      <c r="A31" s="29">
        <v>15</v>
      </c>
      <c r="B31" s="3" t="s">
        <v>38</v>
      </c>
      <c r="C31" s="6" t="s">
        <v>295</v>
      </c>
      <c r="D31" s="3" t="s">
        <v>10</v>
      </c>
      <c r="E31" s="32">
        <v>1081</v>
      </c>
      <c r="F31" s="32">
        <v>8670.26</v>
      </c>
      <c r="G31" s="32">
        <v>779.68</v>
      </c>
      <c r="H31" s="32">
        <v>250</v>
      </c>
      <c r="I31" s="32">
        <v>475</v>
      </c>
      <c r="J31" s="32">
        <v>0</v>
      </c>
      <c r="K31" s="32">
        <v>0</v>
      </c>
      <c r="L31" s="32">
        <v>0</v>
      </c>
      <c r="M31" s="32">
        <v>158</v>
      </c>
      <c r="N31" s="32">
        <f t="shared" si="0"/>
        <v>11413.94</v>
      </c>
    </row>
    <row r="32" spans="1:14" s="15" customFormat="1" ht="24.95" customHeight="1" x14ac:dyDescent="0.2">
      <c r="A32" s="29">
        <v>16</v>
      </c>
      <c r="B32" s="3" t="s">
        <v>39</v>
      </c>
      <c r="C32" s="6" t="s">
        <v>295</v>
      </c>
      <c r="D32" s="3" t="s">
        <v>8</v>
      </c>
      <c r="E32" s="32">
        <v>743</v>
      </c>
      <c r="F32" s="32">
        <f>((3371.35+3160.65))</f>
        <v>6532</v>
      </c>
      <c r="G32" s="32">
        <f>((307.13+287.93))</f>
        <v>595.05999999999995</v>
      </c>
      <c r="H32" s="32">
        <f>((129.03+120.97))</f>
        <v>250</v>
      </c>
      <c r="I32" s="32">
        <f>((245.16+229.84))</f>
        <v>475</v>
      </c>
      <c r="J32" s="32">
        <v>0</v>
      </c>
      <c r="K32" s="32">
        <v>0</v>
      </c>
      <c r="L32" s="32">
        <v>0</v>
      </c>
      <c r="M32" s="32">
        <v>248</v>
      </c>
      <c r="N32" s="32">
        <f t="shared" si="0"/>
        <v>8843.06</v>
      </c>
    </row>
    <row r="33" spans="1:25" s="15" customFormat="1" ht="24.95" customHeight="1" x14ac:dyDescent="0.2">
      <c r="A33" s="29">
        <v>17</v>
      </c>
      <c r="B33" s="3" t="s">
        <v>40</v>
      </c>
      <c r="C33" s="6" t="s">
        <v>295</v>
      </c>
      <c r="D33" s="3" t="s">
        <v>2</v>
      </c>
      <c r="E33" s="32">
        <v>686</v>
      </c>
      <c r="F33" s="32">
        <v>5586.09</v>
      </c>
      <c r="G33" s="32">
        <v>492.35</v>
      </c>
      <c r="H33" s="32">
        <v>250</v>
      </c>
      <c r="I33" s="32">
        <v>475</v>
      </c>
      <c r="J33" s="32">
        <v>0</v>
      </c>
      <c r="K33" s="32">
        <v>0</v>
      </c>
      <c r="L33" s="32">
        <v>0</v>
      </c>
      <c r="M33" s="32">
        <v>0</v>
      </c>
      <c r="N33" s="32">
        <f t="shared" si="0"/>
        <v>7489.4400000000005</v>
      </c>
    </row>
    <row r="34" spans="1:25" s="15" customFormat="1" ht="24.95" customHeight="1" x14ac:dyDescent="0.2">
      <c r="A34" s="29">
        <v>18</v>
      </c>
      <c r="B34" s="3" t="s">
        <v>41</v>
      </c>
      <c r="C34" s="6" t="s">
        <v>295</v>
      </c>
      <c r="D34" s="3" t="s">
        <v>7</v>
      </c>
      <c r="E34" s="32">
        <v>2375</v>
      </c>
      <c r="F34" s="32">
        <v>12533.130000000001</v>
      </c>
      <c r="G34" s="32">
        <v>1237.74</v>
      </c>
      <c r="H34" s="32">
        <v>250</v>
      </c>
      <c r="I34" s="32">
        <v>475</v>
      </c>
      <c r="J34" s="32">
        <v>375</v>
      </c>
      <c r="K34" s="32">
        <v>0</v>
      </c>
      <c r="L34" s="32">
        <v>0</v>
      </c>
      <c r="M34" s="32">
        <v>344</v>
      </c>
      <c r="N34" s="32">
        <f t="shared" si="0"/>
        <v>17589.870000000003</v>
      </c>
      <c r="T34" s="17"/>
      <c r="X34" s="17"/>
      <c r="Y34" s="17"/>
    </row>
    <row r="35" spans="1:25" s="15" customFormat="1" ht="24.95" customHeight="1" x14ac:dyDescent="0.2">
      <c r="A35" s="29">
        <v>19</v>
      </c>
      <c r="B35" s="3" t="s">
        <v>119</v>
      </c>
      <c r="C35" s="6" t="s">
        <v>295</v>
      </c>
      <c r="D35" s="3" t="s">
        <v>203</v>
      </c>
      <c r="E35" s="32">
        <v>1081</v>
      </c>
      <c r="F35" s="32">
        <v>8587.49</v>
      </c>
      <c r="G35" s="32">
        <v>725.15</v>
      </c>
      <c r="H35" s="32">
        <v>250</v>
      </c>
      <c r="I35" s="32">
        <v>475</v>
      </c>
      <c r="J35" s="32">
        <v>0</v>
      </c>
      <c r="K35" s="32">
        <v>0</v>
      </c>
      <c r="L35" s="32">
        <v>0</v>
      </c>
      <c r="M35" s="32">
        <v>0</v>
      </c>
      <c r="N35" s="32">
        <f t="shared" si="0"/>
        <v>11118.64</v>
      </c>
      <c r="T35" s="17"/>
      <c r="Y35" s="17"/>
    </row>
    <row r="36" spans="1:25" s="15" customFormat="1" ht="24.95" customHeight="1" x14ac:dyDescent="0.2">
      <c r="A36" s="29">
        <v>20</v>
      </c>
      <c r="B36" s="3" t="s">
        <v>42</v>
      </c>
      <c r="C36" s="6" t="s">
        <v>295</v>
      </c>
      <c r="D36" s="3" t="s">
        <v>11</v>
      </c>
      <c r="E36" s="32">
        <v>935</v>
      </c>
      <c r="F36" s="32">
        <v>7538.65</v>
      </c>
      <c r="G36" s="32">
        <v>687.15</v>
      </c>
      <c r="H36" s="32">
        <v>250</v>
      </c>
      <c r="I36" s="32">
        <v>475</v>
      </c>
      <c r="J36" s="32">
        <v>0</v>
      </c>
      <c r="K36" s="32">
        <v>1190.8699999999999</v>
      </c>
      <c r="L36" s="32">
        <v>0</v>
      </c>
      <c r="M36" s="32">
        <v>184</v>
      </c>
      <c r="N36" s="32">
        <f>E36+F36+G36+H36+I36+J36+K36+L36+M36</f>
        <v>11260.669999999998</v>
      </c>
    </row>
    <row r="37" spans="1:25" s="15" customFormat="1" ht="24.95" customHeight="1" x14ac:dyDescent="0.2">
      <c r="A37" s="29">
        <v>21</v>
      </c>
      <c r="B37" s="3" t="s">
        <v>43</v>
      </c>
      <c r="C37" s="6" t="s">
        <v>295</v>
      </c>
      <c r="D37" s="3" t="s">
        <v>2</v>
      </c>
      <c r="E37" s="32">
        <v>686</v>
      </c>
      <c r="F37" s="32">
        <v>6070.6</v>
      </c>
      <c r="G37" s="32">
        <v>556.55999999999995</v>
      </c>
      <c r="H37" s="32">
        <v>250</v>
      </c>
      <c r="I37" s="32">
        <v>475</v>
      </c>
      <c r="J37" s="32">
        <v>0</v>
      </c>
      <c r="K37" s="32">
        <v>0</v>
      </c>
      <c r="L37" s="32">
        <v>0</v>
      </c>
      <c r="M37" s="32">
        <v>248</v>
      </c>
      <c r="N37" s="32">
        <f t="shared" si="0"/>
        <v>8286.16</v>
      </c>
    </row>
    <row r="38" spans="1:25" s="15" customFormat="1" ht="24.95" customHeight="1" x14ac:dyDescent="0.2">
      <c r="A38" s="29">
        <v>22</v>
      </c>
      <c r="B38" s="3" t="s">
        <v>256</v>
      </c>
      <c r="C38" s="6" t="s">
        <v>295</v>
      </c>
      <c r="D38" s="3" t="s">
        <v>1</v>
      </c>
      <c r="E38" s="32">
        <v>2900</v>
      </c>
      <c r="F38" s="32">
        <v>19401.68</v>
      </c>
      <c r="G38" s="32">
        <v>1754.73</v>
      </c>
      <c r="H38" s="32">
        <v>250</v>
      </c>
      <c r="I38" s="32">
        <v>0</v>
      </c>
      <c r="J38" s="32">
        <v>375</v>
      </c>
      <c r="K38" s="32">
        <v>0</v>
      </c>
      <c r="L38" s="32">
        <v>0</v>
      </c>
      <c r="M38" s="32">
        <v>0</v>
      </c>
      <c r="N38" s="32">
        <f t="shared" si="0"/>
        <v>24681.41</v>
      </c>
    </row>
    <row r="39" spans="1:25" s="15" customFormat="1" ht="24.95" customHeight="1" x14ac:dyDescent="0.2">
      <c r="A39" s="29">
        <v>23</v>
      </c>
      <c r="B39" s="3" t="s">
        <v>44</v>
      </c>
      <c r="C39" s="6" t="s">
        <v>295</v>
      </c>
      <c r="D39" s="3" t="s">
        <v>6</v>
      </c>
      <c r="E39" s="32">
        <v>875</v>
      </c>
      <c r="F39" s="32">
        <v>7646.54</v>
      </c>
      <c r="G39" s="32">
        <v>670.47</v>
      </c>
      <c r="H39" s="32">
        <v>250</v>
      </c>
      <c r="I39" s="32">
        <v>475</v>
      </c>
      <c r="J39" s="32">
        <v>0</v>
      </c>
      <c r="K39" s="32">
        <v>0</v>
      </c>
      <c r="L39" s="32">
        <v>0</v>
      </c>
      <c r="M39" s="32">
        <v>0</v>
      </c>
      <c r="N39" s="32">
        <f t="shared" si="0"/>
        <v>9917.01</v>
      </c>
    </row>
    <row r="40" spans="1:25" s="15" customFormat="1" ht="24.95" customHeight="1" x14ac:dyDescent="0.2">
      <c r="A40" s="29">
        <v>24</v>
      </c>
      <c r="B40" s="3" t="s">
        <v>46</v>
      </c>
      <c r="C40" s="6" t="s">
        <v>295</v>
      </c>
      <c r="D40" s="3" t="s">
        <v>0</v>
      </c>
      <c r="E40" s="32">
        <v>2550</v>
      </c>
      <c r="F40" s="32">
        <v>12690.14</v>
      </c>
      <c r="G40" s="32">
        <v>1263.81</v>
      </c>
      <c r="H40" s="32">
        <v>250</v>
      </c>
      <c r="I40" s="32">
        <v>475</v>
      </c>
      <c r="J40" s="32">
        <v>375</v>
      </c>
      <c r="K40" s="32">
        <v>0</v>
      </c>
      <c r="L40" s="32">
        <v>0</v>
      </c>
      <c r="M40" s="32">
        <v>342</v>
      </c>
      <c r="N40" s="32">
        <f t="shared" si="0"/>
        <v>17945.95</v>
      </c>
    </row>
    <row r="41" spans="1:25" s="15" customFormat="1" ht="24.95" customHeight="1" x14ac:dyDescent="0.2">
      <c r="A41" s="29">
        <v>25</v>
      </c>
      <c r="B41" s="3" t="s">
        <v>47</v>
      </c>
      <c r="C41" s="6" t="s">
        <v>295</v>
      </c>
      <c r="D41" s="3" t="s">
        <v>5</v>
      </c>
      <c r="E41" s="32">
        <v>736</v>
      </c>
      <c r="F41" s="32">
        <v>6162.5599999999995</v>
      </c>
      <c r="G41" s="32">
        <v>538.03</v>
      </c>
      <c r="H41" s="32">
        <v>250</v>
      </c>
      <c r="I41" s="32">
        <v>400</v>
      </c>
      <c r="J41" s="32">
        <v>0</v>
      </c>
      <c r="K41" s="32">
        <v>0</v>
      </c>
      <c r="L41" s="32">
        <v>0</v>
      </c>
      <c r="M41" s="32">
        <v>0</v>
      </c>
      <c r="N41" s="32">
        <f t="shared" si="0"/>
        <v>8086.5899999999992</v>
      </c>
    </row>
    <row r="42" spans="1:25" s="15" customFormat="1" ht="24.95" customHeight="1" x14ac:dyDescent="0.2">
      <c r="A42" s="29">
        <v>26</v>
      </c>
      <c r="B42" s="3" t="s">
        <v>48</v>
      </c>
      <c r="C42" s="6" t="s">
        <v>295</v>
      </c>
      <c r="D42" s="3" t="s">
        <v>3</v>
      </c>
      <c r="E42" s="32">
        <v>935</v>
      </c>
      <c r="F42" s="32">
        <v>8237.130000000001</v>
      </c>
      <c r="G42" s="32">
        <v>747.86</v>
      </c>
      <c r="H42" s="32">
        <v>250</v>
      </c>
      <c r="I42" s="32">
        <v>475</v>
      </c>
      <c r="J42" s="32">
        <v>0</v>
      </c>
      <c r="K42" s="32">
        <v>0</v>
      </c>
      <c r="L42" s="32">
        <v>0</v>
      </c>
      <c r="M42" s="32">
        <v>254</v>
      </c>
      <c r="N42" s="32">
        <f t="shared" si="0"/>
        <v>10898.990000000002</v>
      </c>
    </row>
    <row r="43" spans="1:25" s="15" customFormat="1" ht="24.95" customHeight="1" x14ac:dyDescent="0.2">
      <c r="A43" s="29">
        <v>27</v>
      </c>
      <c r="B43" s="3" t="s">
        <v>49</v>
      </c>
      <c r="C43" s="6" t="s">
        <v>295</v>
      </c>
      <c r="D43" s="3" t="s">
        <v>0</v>
      </c>
      <c r="E43" s="32">
        <v>2550</v>
      </c>
      <c r="F43" s="32">
        <v>12817.5</v>
      </c>
      <c r="G43" s="32">
        <v>1269.68</v>
      </c>
      <c r="H43" s="32">
        <v>250</v>
      </c>
      <c r="I43" s="32">
        <v>475</v>
      </c>
      <c r="J43" s="32">
        <v>375</v>
      </c>
      <c r="K43" s="32">
        <v>0</v>
      </c>
      <c r="L43" s="32">
        <v>0</v>
      </c>
      <c r="M43" s="32">
        <v>289</v>
      </c>
      <c r="N43" s="32">
        <f t="shared" si="0"/>
        <v>18026.18</v>
      </c>
    </row>
    <row r="44" spans="1:25" s="15" customFormat="1" ht="24.95" customHeight="1" x14ac:dyDescent="0.2">
      <c r="A44" s="29">
        <v>28</v>
      </c>
      <c r="B44" s="3" t="s">
        <v>51</v>
      </c>
      <c r="C44" s="6" t="s">
        <v>295</v>
      </c>
      <c r="D44" s="3" t="s">
        <v>3</v>
      </c>
      <c r="E44" s="32">
        <v>935</v>
      </c>
      <c r="F44" s="32">
        <v>7812.52</v>
      </c>
      <c r="G44" s="32">
        <v>652.4</v>
      </c>
      <c r="H44" s="32">
        <v>250</v>
      </c>
      <c r="I44" s="32">
        <v>475</v>
      </c>
      <c r="J44" s="32">
        <v>0</v>
      </c>
      <c r="K44" s="32">
        <v>0</v>
      </c>
      <c r="L44" s="32">
        <v>0</v>
      </c>
      <c r="M44" s="32">
        <v>0</v>
      </c>
      <c r="N44" s="32">
        <f t="shared" si="0"/>
        <v>10124.92</v>
      </c>
    </row>
    <row r="45" spans="1:25" s="15" customFormat="1" ht="24.95" customHeight="1" x14ac:dyDescent="0.2">
      <c r="A45" s="29">
        <v>29</v>
      </c>
      <c r="B45" s="3" t="s">
        <v>52</v>
      </c>
      <c r="C45" s="6" t="s">
        <v>295</v>
      </c>
      <c r="D45" s="3" t="s">
        <v>7</v>
      </c>
      <c r="E45" s="32">
        <v>2375</v>
      </c>
      <c r="F45" s="32">
        <v>12014.29</v>
      </c>
      <c r="G45" s="32">
        <v>1163.6500000000001</v>
      </c>
      <c r="H45" s="32">
        <v>250</v>
      </c>
      <c r="I45" s="32">
        <v>475</v>
      </c>
      <c r="J45" s="32">
        <v>375</v>
      </c>
      <c r="K45" s="32">
        <v>0</v>
      </c>
      <c r="L45" s="32">
        <v>0</v>
      </c>
      <c r="M45" s="32">
        <v>0</v>
      </c>
      <c r="N45" s="32">
        <f t="shared" si="0"/>
        <v>16652.940000000002</v>
      </c>
    </row>
    <row r="46" spans="1:25" s="15" customFormat="1" ht="24.95" customHeight="1" x14ac:dyDescent="0.2">
      <c r="A46" s="29">
        <v>30</v>
      </c>
      <c r="B46" s="3" t="s">
        <v>365</v>
      </c>
      <c r="C46" s="6" t="s">
        <v>295</v>
      </c>
      <c r="D46" s="3" t="s">
        <v>352</v>
      </c>
      <c r="E46" s="32">
        <v>4475</v>
      </c>
      <c r="F46" s="32">
        <v>29417.8</v>
      </c>
      <c r="G46" s="32">
        <v>2670.43</v>
      </c>
      <c r="H46" s="32">
        <v>250</v>
      </c>
      <c r="I46" s="32">
        <v>0</v>
      </c>
      <c r="J46" s="32">
        <v>375</v>
      </c>
      <c r="K46" s="32">
        <v>0</v>
      </c>
      <c r="L46" s="32">
        <v>3500</v>
      </c>
      <c r="M46" s="32">
        <v>0</v>
      </c>
      <c r="N46" s="32">
        <f>E46+F46+G46+H46+I46+J46+K46+M46+L46</f>
        <v>40688.230000000003</v>
      </c>
    </row>
    <row r="47" spans="1:25" s="15" customFormat="1" ht="24.95" customHeight="1" x14ac:dyDescent="0.2">
      <c r="A47" s="29">
        <v>31</v>
      </c>
      <c r="B47" s="3" t="s">
        <v>306</v>
      </c>
      <c r="C47" s="6" t="s">
        <v>295</v>
      </c>
      <c r="D47" s="3" t="s">
        <v>9</v>
      </c>
      <c r="E47" s="32">
        <v>3250</v>
      </c>
      <c r="F47" s="32">
        <v>25417.5</v>
      </c>
      <c r="G47" s="32">
        <v>2257.63</v>
      </c>
      <c r="H47" s="32">
        <v>250</v>
      </c>
      <c r="I47" s="32">
        <v>0</v>
      </c>
      <c r="J47" s="32">
        <v>375</v>
      </c>
      <c r="K47" s="32">
        <v>0</v>
      </c>
      <c r="L47" s="32">
        <v>0</v>
      </c>
      <c r="M47" s="32">
        <v>0</v>
      </c>
      <c r="N47" s="32">
        <f t="shared" si="0"/>
        <v>31550.13</v>
      </c>
    </row>
    <row r="48" spans="1:25" s="15" customFormat="1" ht="24.95" customHeight="1" x14ac:dyDescent="0.2">
      <c r="A48" s="29">
        <v>32</v>
      </c>
      <c r="B48" s="3" t="s">
        <v>262</v>
      </c>
      <c r="C48" s="6" t="s">
        <v>295</v>
      </c>
      <c r="D48" s="3" t="s">
        <v>1</v>
      </c>
      <c r="E48" s="32">
        <v>2900</v>
      </c>
      <c r="F48" s="32">
        <v>19401.68</v>
      </c>
      <c r="G48" s="32">
        <v>1754.73</v>
      </c>
      <c r="H48" s="32">
        <v>250</v>
      </c>
      <c r="I48" s="32">
        <v>0</v>
      </c>
      <c r="J48" s="32">
        <v>375</v>
      </c>
      <c r="K48" s="32">
        <v>0</v>
      </c>
      <c r="L48" s="32">
        <v>0</v>
      </c>
      <c r="M48" s="32">
        <v>0</v>
      </c>
      <c r="N48" s="32">
        <f>E48+F48+G48+H48+I48+J48+K48+M48</f>
        <v>24681.41</v>
      </c>
    </row>
    <row r="49" spans="1:15" s="15" customFormat="1" ht="24.95" customHeight="1" x14ac:dyDescent="0.2">
      <c r="A49" s="29">
        <v>33</v>
      </c>
      <c r="B49" s="3" t="s">
        <v>53</v>
      </c>
      <c r="C49" s="6" t="s">
        <v>295</v>
      </c>
      <c r="D49" s="3" t="s">
        <v>7</v>
      </c>
      <c r="E49" s="32">
        <v>2375</v>
      </c>
      <c r="F49" s="32">
        <v>12455.109999999999</v>
      </c>
      <c r="G49" s="32">
        <v>1235.52</v>
      </c>
      <c r="H49" s="32">
        <v>250</v>
      </c>
      <c r="I49" s="32">
        <v>475</v>
      </c>
      <c r="J49" s="32">
        <v>375</v>
      </c>
      <c r="K49" s="32">
        <v>0</v>
      </c>
      <c r="L49" s="32">
        <v>0</v>
      </c>
      <c r="M49" s="32">
        <v>394</v>
      </c>
      <c r="N49" s="32">
        <f t="shared" si="0"/>
        <v>17559.629999999997</v>
      </c>
    </row>
    <row r="50" spans="1:15" s="15" customFormat="1" ht="24.95" customHeight="1" x14ac:dyDescent="0.2">
      <c r="A50" s="29">
        <v>34</v>
      </c>
      <c r="B50" s="3" t="s">
        <v>54</v>
      </c>
      <c r="C50" s="6" t="s">
        <v>295</v>
      </c>
      <c r="D50" s="3" t="s">
        <v>5</v>
      </c>
      <c r="E50" s="32">
        <v>736</v>
      </c>
      <c r="F50" s="32">
        <v>6475.5</v>
      </c>
      <c r="G50" s="32">
        <v>585.38</v>
      </c>
      <c r="H50" s="32">
        <v>250</v>
      </c>
      <c r="I50" s="32">
        <v>475</v>
      </c>
      <c r="J50" s="32">
        <v>0</v>
      </c>
      <c r="K50" s="32">
        <v>0</v>
      </c>
      <c r="L50" s="32">
        <v>0</v>
      </c>
      <c r="M50" s="32">
        <v>158</v>
      </c>
      <c r="N50" s="32">
        <f t="shared" si="0"/>
        <v>8679.880000000001</v>
      </c>
    </row>
    <row r="51" spans="1:15" s="15" customFormat="1" ht="24.95" customHeight="1" x14ac:dyDescent="0.2">
      <c r="A51" s="42">
        <v>35</v>
      </c>
      <c r="B51" s="3" t="s">
        <v>55</v>
      </c>
      <c r="C51" s="6" t="s">
        <v>295</v>
      </c>
      <c r="D51" s="3" t="s">
        <v>5</v>
      </c>
      <c r="E51" s="32">
        <v>736</v>
      </c>
      <c r="F51" s="32">
        <v>6134.6200000000008</v>
      </c>
      <c r="G51" s="32">
        <v>536.1</v>
      </c>
      <c r="H51" s="32">
        <v>250</v>
      </c>
      <c r="I51" s="32">
        <v>400</v>
      </c>
      <c r="J51" s="32">
        <v>0</v>
      </c>
      <c r="K51" s="32">
        <v>0</v>
      </c>
      <c r="L51" s="32">
        <v>0</v>
      </c>
      <c r="M51" s="32">
        <v>0</v>
      </c>
      <c r="N51" s="32">
        <f t="shared" si="0"/>
        <v>8056.7200000000012</v>
      </c>
    </row>
    <row r="52" spans="1:15" s="15" customFormat="1" ht="24.95" customHeight="1" x14ac:dyDescent="0.2">
      <c r="A52" s="29">
        <v>36</v>
      </c>
      <c r="B52" s="3" t="s">
        <v>267</v>
      </c>
      <c r="C52" s="6" t="s">
        <v>295</v>
      </c>
      <c r="D52" s="3" t="s">
        <v>5</v>
      </c>
      <c r="E52" s="32">
        <v>736</v>
      </c>
      <c r="F52" s="32">
        <v>6111.39</v>
      </c>
      <c r="G52" s="32">
        <v>504.22</v>
      </c>
      <c r="H52" s="32">
        <v>250</v>
      </c>
      <c r="I52" s="32">
        <v>0</v>
      </c>
      <c r="J52" s="32">
        <v>0</v>
      </c>
      <c r="K52" s="32">
        <v>0</v>
      </c>
      <c r="L52" s="32">
        <v>0</v>
      </c>
      <c r="M52" s="32">
        <v>0</v>
      </c>
      <c r="N52" s="32">
        <f>SUM(E52:M52)</f>
        <v>7601.6100000000006</v>
      </c>
    </row>
    <row r="53" spans="1:15" s="15" customFormat="1" ht="24.95" customHeight="1" x14ac:dyDescent="0.2">
      <c r="A53" s="29">
        <v>37</v>
      </c>
      <c r="B53" s="3" t="s">
        <v>227</v>
      </c>
      <c r="C53" s="6" t="s">
        <v>295</v>
      </c>
      <c r="D53" s="3" t="s">
        <v>7</v>
      </c>
      <c r="E53" s="32">
        <v>2375</v>
      </c>
      <c r="F53" s="32">
        <v>11993.45</v>
      </c>
      <c r="G53" s="32">
        <v>1126.07</v>
      </c>
      <c r="H53" s="32">
        <v>250</v>
      </c>
      <c r="I53" s="32">
        <v>475</v>
      </c>
      <c r="J53" s="32">
        <v>375</v>
      </c>
      <c r="K53" s="32">
        <v>0</v>
      </c>
      <c r="L53" s="32">
        <v>0</v>
      </c>
      <c r="M53" s="32">
        <v>0</v>
      </c>
      <c r="N53" s="32">
        <f t="shared" si="0"/>
        <v>16594.52</v>
      </c>
    </row>
    <row r="54" spans="1:15" s="15" customFormat="1" ht="24.95" customHeight="1" x14ac:dyDescent="0.2">
      <c r="A54" s="29">
        <v>39</v>
      </c>
      <c r="B54" s="3" t="s">
        <v>56</v>
      </c>
      <c r="C54" s="6" t="s">
        <v>295</v>
      </c>
      <c r="D54" s="3" t="s">
        <v>3</v>
      </c>
      <c r="E54" s="32">
        <v>935</v>
      </c>
      <c r="F54" s="32">
        <v>8057.49</v>
      </c>
      <c r="G54" s="32">
        <v>728.14</v>
      </c>
      <c r="H54" s="32">
        <v>250</v>
      </c>
      <c r="I54" s="32">
        <v>475</v>
      </c>
      <c r="J54" s="32">
        <v>0</v>
      </c>
      <c r="K54" s="32">
        <v>0</v>
      </c>
      <c r="L54" s="32">
        <v>0</v>
      </c>
      <c r="M54" s="32">
        <v>184</v>
      </c>
      <c r="N54" s="32">
        <f t="shared" si="0"/>
        <v>10629.63</v>
      </c>
    </row>
    <row r="55" spans="1:15" s="15" customFormat="1" ht="24.95" customHeight="1" x14ac:dyDescent="0.2">
      <c r="A55" s="29">
        <v>40</v>
      </c>
      <c r="B55" s="3" t="s">
        <v>369</v>
      </c>
      <c r="C55" s="6" t="s">
        <v>295</v>
      </c>
      <c r="D55" s="3" t="s">
        <v>9</v>
      </c>
      <c r="E55" s="32">
        <v>3250</v>
      </c>
      <c r="F55" s="32">
        <v>25417.5</v>
      </c>
      <c r="G55" s="32">
        <v>2257.63</v>
      </c>
      <c r="H55" s="32">
        <v>250</v>
      </c>
      <c r="I55" s="32">
        <v>0</v>
      </c>
      <c r="J55" s="32">
        <v>375</v>
      </c>
      <c r="K55" s="32">
        <v>0</v>
      </c>
      <c r="L55" s="32">
        <v>0</v>
      </c>
      <c r="M55" s="32">
        <v>0</v>
      </c>
      <c r="N55" s="32">
        <f t="shared" ref="N55" si="1">E55+F55+G55+H55+I55+J55+K55+M55</f>
        <v>31550.13</v>
      </c>
    </row>
    <row r="56" spans="1:15" s="15" customFormat="1" ht="24.95" customHeight="1" x14ac:dyDescent="0.2">
      <c r="A56" s="29">
        <v>41</v>
      </c>
      <c r="B56" s="3" t="s">
        <v>57</v>
      </c>
      <c r="C56" s="6" t="s">
        <v>295</v>
      </c>
      <c r="D56" s="3" t="s">
        <v>6</v>
      </c>
      <c r="E56" s="32">
        <v>875</v>
      </c>
      <c r="F56" s="32">
        <v>7991.78</v>
      </c>
      <c r="G56" s="32">
        <v>718.2</v>
      </c>
      <c r="H56" s="32">
        <v>250</v>
      </c>
      <c r="I56" s="32">
        <v>475</v>
      </c>
      <c r="J56" s="32">
        <v>0</v>
      </c>
      <c r="K56" s="32">
        <v>0</v>
      </c>
      <c r="L56" s="32">
        <v>0</v>
      </c>
      <c r="M56" s="32">
        <v>184</v>
      </c>
      <c r="N56" s="32">
        <f t="shared" ref="N56:N85" si="2">E56+F56+G56+H56+I56+J56+K56+M56</f>
        <v>10493.98</v>
      </c>
    </row>
    <row r="57" spans="1:15" s="15" customFormat="1" ht="24.95" customHeight="1" x14ac:dyDescent="0.2">
      <c r="A57" s="29">
        <v>42</v>
      </c>
      <c r="B57" s="3" t="s">
        <v>375</v>
      </c>
      <c r="C57" s="6" t="s">
        <v>295</v>
      </c>
      <c r="D57" s="3" t="s">
        <v>9</v>
      </c>
      <c r="E57" s="32">
        <v>3250</v>
      </c>
      <c r="F57" s="32">
        <v>25417.5</v>
      </c>
      <c r="G57" s="32">
        <v>2257.63</v>
      </c>
      <c r="H57" s="32">
        <v>250</v>
      </c>
      <c r="I57" s="32">
        <v>0</v>
      </c>
      <c r="J57" s="32">
        <v>375</v>
      </c>
      <c r="K57" s="32">
        <v>0</v>
      </c>
      <c r="L57" s="32">
        <v>0</v>
      </c>
      <c r="M57" s="32">
        <v>0</v>
      </c>
      <c r="N57" s="32">
        <f t="shared" si="2"/>
        <v>31550.13</v>
      </c>
    </row>
    <row r="58" spans="1:15" s="15" customFormat="1" ht="24.95" customHeight="1" x14ac:dyDescent="0.2">
      <c r="A58" s="29">
        <v>43</v>
      </c>
      <c r="B58" s="3" t="s">
        <v>165</v>
      </c>
      <c r="C58" s="6" t="s">
        <v>295</v>
      </c>
      <c r="D58" s="3" t="s">
        <v>3</v>
      </c>
      <c r="E58" s="32">
        <v>935</v>
      </c>
      <c r="F58" s="32">
        <v>7788.02</v>
      </c>
      <c r="G58" s="32">
        <v>652.4</v>
      </c>
      <c r="H58" s="32">
        <v>250</v>
      </c>
      <c r="I58" s="32">
        <v>400</v>
      </c>
      <c r="J58" s="32">
        <v>0</v>
      </c>
      <c r="K58" s="32">
        <v>0</v>
      </c>
      <c r="L58" s="32">
        <v>0</v>
      </c>
      <c r="M58" s="32">
        <v>0</v>
      </c>
      <c r="N58" s="32">
        <f t="shared" si="2"/>
        <v>10025.42</v>
      </c>
    </row>
    <row r="59" spans="1:15" s="15" customFormat="1" ht="24.95" customHeight="1" x14ac:dyDescent="0.2">
      <c r="A59" s="29">
        <v>44</v>
      </c>
      <c r="B59" s="3" t="s">
        <v>221</v>
      </c>
      <c r="C59" s="6" t="s">
        <v>295</v>
      </c>
      <c r="D59" s="3" t="s">
        <v>6</v>
      </c>
      <c r="E59" s="32">
        <v>875</v>
      </c>
      <c r="F59" s="32">
        <v>7586.6399999999994</v>
      </c>
      <c r="G59" s="32">
        <v>631.75</v>
      </c>
      <c r="H59" s="32">
        <v>250</v>
      </c>
      <c r="I59" s="32">
        <v>0</v>
      </c>
      <c r="J59" s="32">
        <v>0</v>
      </c>
      <c r="K59" s="32"/>
      <c r="L59" s="32">
        <v>0</v>
      </c>
      <c r="M59" s="32">
        <v>0</v>
      </c>
      <c r="N59" s="32">
        <f t="shared" si="2"/>
        <v>9343.39</v>
      </c>
    </row>
    <row r="60" spans="1:15" s="15" customFormat="1" ht="24.95" customHeight="1" x14ac:dyDescent="0.2">
      <c r="A60" s="29">
        <v>45</v>
      </c>
      <c r="B60" s="3" t="s">
        <v>239</v>
      </c>
      <c r="C60" s="6" t="s">
        <v>295</v>
      </c>
      <c r="D60" s="3" t="s">
        <v>13</v>
      </c>
      <c r="E60" s="32">
        <v>1178</v>
      </c>
      <c r="F60" s="32">
        <v>8884.17</v>
      </c>
      <c r="G60" s="32">
        <v>758.19</v>
      </c>
      <c r="H60" s="32">
        <v>250</v>
      </c>
      <c r="I60" s="32">
        <v>475</v>
      </c>
      <c r="J60" s="32">
        <v>0</v>
      </c>
      <c r="K60" s="32">
        <v>0</v>
      </c>
      <c r="L60" s="32">
        <v>0</v>
      </c>
      <c r="M60" s="32">
        <v>158</v>
      </c>
      <c r="N60" s="32">
        <f t="shared" si="2"/>
        <v>11703.36</v>
      </c>
    </row>
    <row r="61" spans="1:15" s="15" customFormat="1" ht="24.95" customHeight="1" x14ac:dyDescent="0.2">
      <c r="A61" s="29">
        <v>46</v>
      </c>
      <c r="B61" s="3" t="s">
        <v>240</v>
      </c>
      <c r="C61" s="6" t="s">
        <v>295</v>
      </c>
      <c r="D61" s="3" t="s">
        <v>5</v>
      </c>
      <c r="E61" s="32">
        <v>736</v>
      </c>
      <c r="F61" s="32">
        <v>6525.0300000000007</v>
      </c>
      <c r="G61" s="32">
        <v>589.29999999999995</v>
      </c>
      <c r="H61" s="32">
        <v>250</v>
      </c>
      <c r="I61" s="32">
        <v>475</v>
      </c>
      <c r="J61" s="32">
        <v>0</v>
      </c>
      <c r="K61" s="32">
        <v>0</v>
      </c>
      <c r="L61" s="32">
        <v>0</v>
      </c>
      <c r="M61" s="32">
        <v>158</v>
      </c>
      <c r="N61" s="32">
        <f t="shared" si="2"/>
        <v>8733.3300000000017</v>
      </c>
      <c r="O61" s="38"/>
    </row>
    <row r="62" spans="1:15" s="15" customFormat="1" ht="24.95" customHeight="1" x14ac:dyDescent="0.2">
      <c r="A62" s="29">
        <v>47</v>
      </c>
      <c r="B62" s="3" t="s">
        <v>364</v>
      </c>
      <c r="C62" s="6" t="s">
        <v>295</v>
      </c>
      <c r="D62" s="3" t="s">
        <v>185</v>
      </c>
      <c r="E62" s="32">
        <v>5475</v>
      </c>
      <c r="F62" s="32">
        <v>31951.16</v>
      </c>
      <c r="G62" s="32">
        <v>2949.57</v>
      </c>
      <c r="H62" s="32">
        <v>250</v>
      </c>
      <c r="I62" s="32">
        <v>0</v>
      </c>
      <c r="J62" s="32">
        <v>0</v>
      </c>
      <c r="K62" s="32">
        <v>0</v>
      </c>
      <c r="L62" s="32">
        <v>8000</v>
      </c>
      <c r="M62" s="32">
        <v>0</v>
      </c>
      <c r="N62" s="32">
        <f>E62+F62+G62+H62+I62+J62+K62+M62+L62</f>
        <v>48625.73</v>
      </c>
    </row>
    <row r="63" spans="1:15" s="15" customFormat="1" ht="24.95" customHeight="1" x14ac:dyDescent="0.2">
      <c r="A63" s="29">
        <v>48</v>
      </c>
      <c r="B63" s="3" t="s">
        <v>58</v>
      </c>
      <c r="C63" s="6" t="s">
        <v>295</v>
      </c>
      <c r="D63" s="3" t="s">
        <v>5</v>
      </c>
      <c r="E63" s="32">
        <v>736</v>
      </c>
      <c r="F63" s="32">
        <v>6534.9</v>
      </c>
      <c r="G63" s="32">
        <v>592.45000000000005</v>
      </c>
      <c r="H63" s="32">
        <v>250</v>
      </c>
      <c r="I63" s="32">
        <v>475</v>
      </c>
      <c r="J63" s="32">
        <v>0</v>
      </c>
      <c r="K63" s="32">
        <v>0</v>
      </c>
      <c r="L63" s="32">
        <v>0</v>
      </c>
      <c r="M63" s="32">
        <v>188</v>
      </c>
      <c r="N63" s="32">
        <f t="shared" si="2"/>
        <v>8776.3499999999985</v>
      </c>
    </row>
    <row r="64" spans="1:15" s="15" customFormat="1" ht="24.95" customHeight="1" x14ac:dyDescent="0.2">
      <c r="A64" s="29">
        <v>49</v>
      </c>
      <c r="B64" s="3" t="s">
        <v>278</v>
      </c>
      <c r="C64" s="6" t="s">
        <v>295</v>
      </c>
      <c r="D64" s="3" t="s">
        <v>1</v>
      </c>
      <c r="E64" s="32">
        <v>2900</v>
      </c>
      <c r="F64" s="32">
        <v>19401.68</v>
      </c>
      <c r="G64" s="32">
        <v>1754.73</v>
      </c>
      <c r="H64" s="32">
        <v>250</v>
      </c>
      <c r="I64" s="32">
        <v>0</v>
      </c>
      <c r="J64" s="32">
        <v>375</v>
      </c>
      <c r="K64" s="32">
        <v>0</v>
      </c>
      <c r="L64" s="32">
        <v>0</v>
      </c>
      <c r="M64" s="32">
        <v>0</v>
      </c>
      <c r="N64" s="32">
        <f t="shared" si="2"/>
        <v>24681.41</v>
      </c>
    </row>
    <row r="65" spans="1:14" s="15" customFormat="1" ht="24.95" customHeight="1" x14ac:dyDescent="0.2">
      <c r="A65" s="29">
        <v>50</v>
      </c>
      <c r="B65" s="3" t="s">
        <v>59</v>
      </c>
      <c r="C65" s="6" t="s">
        <v>295</v>
      </c>
      <c r="D65" s="3" t="s">
        <v>8</v>
      </c>
      <c r="E65" s="32">
        <v>743</v>
      </c>
      <c r="F65" s="32">
        <v>6507.71</v>
      </c>
      <c r="G65" s="32">
        <v>590.85</v>
      </c>
      <c r="H65" s="32">
        <v>250</v>
      </c>
      <c r="I65" s="32">
        <v>475</v>
      </c>
      <c r="J65" s="32">
        <v>0</v>
      </c>
      <c r="K65" s="32">
        <v>0</v>
      </c>
      <c r="L65" s="32">
        <v>0</v>
      </c>
      <c r="M65" s="32">
        <v>188</v>
      </c>
      <c r="N65" s="32">
        <f t="shared" si="2"/>
        <v>8754.5600000000013</v>
      </c>
    </row>
    <row r="66" spans="1:14" s="15" customFormat="1" ht="24.95" customHeight="1" x14ac:dyDescent="0.2">
      <c r="A66" s="29">
        <v>51</v>
      </c>
      <c r="B66" s="3" t="s">
        <v>127</v>
      </c>
      <c r="C66" s="6" t="s">
        <v>295</v>
      </c>
      <c r="D66" s="3" t="s">
        <v>14</v>
      </c>
      <c r="E66" s="32">
        <v>712</v>
      </c>
      <c r="F66" s="32">
        <v>5677.98</v>
      </c>
      <c r="G66" s="32">
        <v>502.08</v>
      </c>
      <c r="H66" s="32">
        <v>250</v>
      </c>
      <c r="I66" s="32">
        <v>475</v>
      </c>
      <c r="J66" s="32">
        <v>0</v>
      </c>
      <c r="K66" s="32">
        <v>0</v>
      </c>
      <c r="L66" s="32">
        <v>0</v>
      </c>
      <c r="M66" s="32">
        <v>0</v>
      </c>
      <c r="N66" s="32">
        <f t="shared" si="2"/>
        <v>7617.0599999999995</v>
      </c>
    </row>
    <row r="67" spans="1:14" s="15" customFormat="1" ht="24.95" customHeight="1" x14ac:dyDescent="0.2">
      <c r="A67" s="29">
        <v>52</v>
      </c>
      <c r="B67" s="3" t="s">
        <v>60</v>
      </c>
      <c r="C67" s="6" t="s">
        <v>295</v>
      </c>
      <c r="D67" s="3" t="s">
        <v>7</v>
      </c>
      <c r="E67" s="32">
        <v>2375</v>
      </c>
      <c r="F67" s="32">
        <v>12172.84</v>
      </c>
      <c r="G67" s="32">
        <v>1202.8699999999999</v>
      </c>
      <c r="H67" s="32">
        <v>250</v>
      </c>
      <c r="I67" s="32">
        <v>475</v>
      </c>
      <c r="J67" s="32">
        <v>375</v>
      </c>
      <c r="K67" s="32">
        <v>0</v>
      </c>
      <c r="L67" s="32">
        <v>0</v>
      </c>
      <c r="M67" s="32">
        <v>263</v>
      </c>
      <c r="N67" s="32">
        <f t="shared" si="2"/>
        <v>17113.71</v>
      </c>
    </row>
    <row r="68" spans="1:14" s="15" customFormat="1" ht="24.95" customHeight="1" x14ac:dyDescent="0.2">
      <c r="A68" s="29">
        <v>53</v>
      </c>
      <c r="B68" s="3" t="s">
        <v>61</v>
      </c>
      <c r="C68" s="6" t="s">
        <v>295</v>
      </c>
      <c r="D68" s="3" t="s">
        <v>0</v>
      </c>
      <c r="E68" s="32">
        <v>2550</v>
      </c>
      <c r="F68" s="32">
        <v>13262.76</v>
      </c>
      <c r="G68" s="32">
        <v>1320.74</v>
      </c>
      <c r="H68" s="32">
        <v>250</v>
      </c>
      <c r="I68" s="32">
        <v>475</v>
      </c>
      <c r="J68" s="32">
        <v>375</v>
      </c>
      <c r="K68" s="32">
        <v>0</v>
      </c>
      <c r="L68" s="32">
        <v>0</v>
      </c>
      <c r="M68" s="32">
        <v>490</v>
      </c>
      <c r="N68" s="32">
        <f t="shared" si="2"/>
        <v>18723.5</v>
      </c>
    </row>
    <row r="69" spans="1:14" s="15" customFormat="1" ht="24.95" customHeight="1" x14ac:dyDescent="0.2">
      <c r="A69" s="42">
        <v>54</v>
      </c>
      <c r="B69" s="3" t="s">
        <v>62</v>
      </c>
      <c r="C69" s="6" t="s">
        <v>295</v>
      </c>
      <c r="D69" s="3" t="s">
        <v>5</v>
      </c>
      <c r="E69" s="32">
        <v>736</v>
      </c>
      <c r="F69" s="32">
        <v>6206.2000000000007</v>
      </c>
      <c r="G69" s="32">
        <v>545.70000000000005</v>
      </c>
      <c r="H69" s="32">
        <v>250</v>
      </c>
      <c r="I69" s="32">
        <v>475</v>
      </c>
      <c r="J69" s="32">
        <v>0</v>
      </c>
      <c r="K69" s="32">
        <v>0</v>
      </c>
      <c r="L69" s="32">
        <v>0</v>
      </c>
      <c r="M69" s="32">
        <v>0</v>
      </c>
      <c r="N69" s="32">
        <f t="shared" si="2"/>
        <v>8212.9000000000015</v>
      </c>
    </row>
    <row r="70" spans="1:14" s="15" customFormat="1" ht="24.95" customHeight="1" x14ac:dyDescent="0.2">
      <c r="A70" s="29">
        <v>55</v>
      </c>
      <c r="B70" s="3" t="s">
        <v>63</v>
      </c>
      <c r="C70" s="6" t="s">
        <v>295</v>
      </c>
      <c r="D70" s="3" t="s">
        <v>3</v>
      </c>
      <c r="E70" s="32">
        <v>935</v>
      </c>
      <c r="F70" s="32">
        <v>8038.49</v>
      </c>
      <c r="G70" s="32">
        <v>724.58</v>
      </c>
      <c r="H70" s="32">
        <v>250</v>
      </c>
      <c r="I70" s="32">
        <v>475</v>
      </c>
      <c r="J70" s="32">
        <v>0</v>
      </c>
      <c r="K70" s="32">
        <v>0</v>
      </c>
      <c r="L70" s="32">
        <v>0</v>
      </c>
      <c r="M70" s="32">
        <v>158</v>
      </c>
      <c r="N70" s="32">
        <f t="shared" si="2"/>
        <v>10581.07</v>
      </c>
    </row>
    <row r="71" spans="1:14" s="15" customFormat="1" ht="24.95" customHeight="1" x14ac:dyDescent="0.2">
      <c r="A71" s="29">
        <v>56</v>
      </c>
      <c r="B71" s="3" t="s">
        <v>272</v>
      </c>
      <c r="C71" s="6" t="s">
        <v>295</v>
      </c>
      <c r="D71" s="3" t="s">
        <v>2</v>
      </c>
      <c r="E71" s="32">
        <v>686</v>
      </c>
      <c r="F71" s="32">
        <v>5526.32</v>
      </c>
      <c r="G71" s="32">
        <v>452.12</v>
      </c>
      <c r="H71" s="32">
        <v>250</v>
      </c>
      <c r="I71" s="32">
        <v>400</v>
      </c>
      <c r="J71" s="32">
        <v>0</v>
      </c>
      <c r="K71" s="32">
        <v>0</v>
      </c>
      <c r="L71" s="32">
        <v>0</v>
      </c>
      <c r="M71" s="32">
        <v>0</v>
      </c>
      <c r="N71" s="32">
        <f t="shared" si="2"/>
        <v>7314.44</v>
      </c>
    </row>
    <row r="72" spans="1:14" s="15" customFormat="1" ht="24.95" customHeight="1" x14ac:dyDescent="0.2">
      <c r="A72" s="29">
        <v>57</v>
      </c>
      <c r="B72" s="3" t="s">
        <v>64</v>
      </c>
      <c r="C72" s="6" t="s">
        <v>295</v>
      </c>
      <c r="D72" s="3" t="s">
        <v>5</v>
      </c>
      <c r="E72" s="32">
        <v>736</v>
      </c>
      <c r="F72" s="32">
        <v>6181.5300000000007</v>
      </c>
      <c r="G72" s="32">
        <v>543.75</v>
      </c>
      <c r="H72" s="32">
        <v>250</v>
      </c>
      <c r="I72" s="32">
        <v>475</v>
      </c>
      <c r="J72" s="32">
        <v>0</v>
      </c>
      <c r="K72" s="32">
        <v>0</v>
      </c>
      <c r="L72" s="32">
        <v>0</v>
      </c>
      <c r="M72" s="32">
        <v>0</v>
      </c>
      <c r="N72" s="32">
        <f t="shared" si="2"/>
        <v>8186.2800000000007</v>
      </c>
    </row>
    <row r="73" spans="1:14" s="15" customFormat="1" ht="24.95" customHeight="1" x14ac:dyDescent="0.2">
      <c r="A73" s="29">
        <v>58</v>
      </c>
      <c r="B73" s="3" t="s">
        <v>303</v>
      </c>
      <c r="C73" s="6" t="s">
        <v>295</v>
      </c>
      <c r="D73" s="3" t="s">
        <v>4</v>
      </c>
      <c r="E73" s="32">
        <v>767</v>
      </c>
      <c r="F73" s="32">
        <v>7595.4699999999993</v>
      </c>
      <c r="G73" s="32">
        <v>683.42</v>
      </c>
      <c r="H73" s="32">
        <v>250</v>
      </c>
      <c r="I73" s="32">
        <v>475</v>
      </c>
      <c r="J73" s="32">
        <v>0</v>
      </c>
      <c r="K73" s="32">
        <v>0</v>
      </c>
      <c r="L73" s="32">
        <v>0</v>
      </c>
      <c r="M73" s="32">
        <v>248</v>
      </c>
      <c r="N73" s="32">
        <f t="shared" si="2"/>
        <v>10018.89</v>
      </c>
    </row>
    <row r="74" spans="1:14" s="15" customFormat="1" ht="24.95" customHeight="1" x14ac:dyDescent="0.2">
      <c r="A74" s="29">
        <v>59</v>
      </c>
      <c r="B74" s="3" t="s">
        <v>258</v>
      </c>
      <c r="C74" s="6" t="s">
        <v>295</v>
      </c>
      <c r="D74" s="3" t="s">
        <v>2</v>
      </c>
      <c r="E74" s="32">
        <v>686</v>
      </c>
      <c r="F74" s="32">
        <v>5501.82</v>
      </c>
      <c r="G74" s="32">
        <v>452.12</v>
      </c>
      <c r="H74" s="32">
        <v>250</v>
      </c>
      <c r="I74" s="32">
        <v>0</v>
      </c>
      <c r="J74" s="32">
        <v>0</v>
      </c>
      <c r="K74" s="32">
        <v>0</v>
      </c>
      <c r="L74" s="32">
        <v>0</v>
      </c>
      <c r="M74" s="32">
        <v>0</v>
      </c>
      <c r="N74" s="32">
        <f>SUM(E74:M74)</f>
        <v>6889.94</v>
      </c>
    </row>
    <row r="75" spans="1:14" s="15" customFormat="1" ht="24.95" customHeight="1" x14ac:dyDescent="0.2">
      <c r="A75" s="29">
        <v>60</v>
      </c>
      <c r="B75" s="3" t="s">
        <v>65</v>
      </c>
      <c r="C75" s="6" t="s">
        <v>295</v>
      </c>
      <c r="D75" s="3" t="s">
        <v>10</v>
      </c>
      <c r="E75" s="32">
        <v>1081</v>
      </c>
      <c r="F75" s="32">
        <v>8562.99</v>
      </c>
      <c r="G75" s="32">
        <f>((774.27)/31*31)</f>
        <v>774.27</v>
      </c>
      <c r="H75" s="32">
        <v>250</v>
      </c>
      <c r="I75" s="32">
        <v>475</v>
      </c>
      <c r="J75" s="32">
        <v>0</v>
      </c>
      <c r="K75" s="32">
        <v>0</v>
      </c>
      <c r="L75" s="32">
        <v>0</v>
      </c>
      <c r="M75" s="32">
        <v>289</v>
      </c>
      <c r="N75" s="32">
        <f t="shared" si="2"/>
        <v>11432.26</v>
      </c>
    </row>
    <row r="76" spans="1:14" s="15" customFormat="1" ht="24.95" customHeight="1" x14ac:dyDescent="0.2">
      <c r="A76" s="29">
        <v>61</v>
      </c>
      <c r="B76" s="3" t="s">
        <v>66</v>
      </c>
      <c r="C76" s="6" t="s">
        <v>295</v>
      </c>
      <c r="D76" s="3" t="s">
        <v>5</v>
      </c>
      <c r="E76" s="32">
        <v>736</v>
      </c>
      <c r="F76" s="32">
        <v>6689.4500000000007</v>
      </c>
      <c r="G76" s="32">
        <v>609.39</v>
      </c>
      <c r="H76" s="32">
        <v>250</v>
      </c>
      <c r="I76" s="32">
        <v>475</v>
      </c>
      <c r="J76" s="32">
        <v>0</v>
      </c>
      <c r="K76" s="32">
        <v>0</v>
      </c>
      <c r="L76" s="32">
        <v>0</v>
      </c>
      <c r="M76" s="32">
        <v>248</v>
      </c>
      <c r="N76" s="32">
        <f t="shared" si="2"/>
        <v>9007.84</v>
      </c>
    </row>
    <row r="77" spans="1:14" s="15" customFormat="1" ht="24.95" customHeight="1" x14ac:dyDescent="0.2">
      <c r="A77" s="29">
        <v>62</v>
      </c>
      <c r="B77" s="3" t="s">
        <v>68</v>
      </c>
      <c r="C77" s="6" t="s">
        <v>295</v>
      </c>
      <c r="D77" s="3" t="s">
        <v>7</v>
      </c>
      <c r="E77" s="32">
        <v>2375</v>
      </c>
      <c r="F77" s="32">
        <v>12014.29</v>
      </c>
      <c r="G77" s="32">
        <v>1163.6500000000001</v>
      </c>
      <c r="H77" s="32">
        <v>250</v>
      </c>
      <c r="I77" s="32">
        <v>475</v>
      </c>
      <c r="J77" s="32">
        <v>375</v>
      </c>
      <c r="K77" s="32">
        <v>0</v>
      </c>
      <c r="L77" s="32">
        <v>0</v>
      </c>
      <c r="M77" s="32">
        <v>0</v>
      </c>
      <c r="N77" s="32">
        <f t="shared" si="2"/>
        <v>16652.940000000002</v>
      </c>
    </row>
    <row r="78" spans="1:14" s="15" customFormat="1" ht="24.95" customHeight="1" x14ac:dyDescent="0.2">
      <c r="A78" s="29">
        <v>63</v>
      </c>
      <c r="B78" s="3" t="s">
        <v>69</v>
      </c>
      <c r="C78" s="6" t="s">
        <v>295</v>
      </c>
      <c r="D78" s="3" t="s">
        <v>14</v>
      </c>
      <c r="E78" s="32">
        <v>712</v>
      </c>
      <c r="F78" s="32">
        <v>5706.6100000000006</v>
      </c>
      <c r="G78" s="32">
        <v>504.34</v>
      </c>
      <c r="H78" s="32">
        <v>250</v>
      </c>
      <c r="I78" s="32">
        <v>475</v>
      </c>
      <c r="J78" s="32">
        <v>0</v>
      </c>
      <c r="K78" s="32">
        <v>0</v>
      </c>
      <c r="L78" s="32">
        <v>0</v>
      </c>
      <c r="M78" s="32">
        <v>0</v>
      </c>
      <c r="N78" s="32">
        <f t="shared" si="2"/>
        <v>7647.9500000000007</v>
      </c>
    </row>
    <row r="79" spans="1:14" s="15" customFormat="1" ht="24.95" customHeight="1" x14ac:dyDescent="0.2">
      <c r="A79" s="29">
        <v>64</v>
      </c>
      <c r="B79" s="3" t="s">
        <v>70</v>
      </c>
      <c r="C79" s="6" t="s">
        <v>295</v>
      </c>
      <c r="D79" s="3" t="s">
        <v>14</v>
      </c>
      <c r="E79" s="32">
        <v>712</v>
      </c>
      <c r="F79" s="32">
        <v>6475.46</v>
      </c>
      <c r="G79" s="32">
        <v>590.59</v>
      </c>
      <c r="H79" s="32">
        <v>250</v>
      </c>
      <c r="I79" s="32">
        <v>475</v>
      </c>
      <c r="J79" s="32">
        <v>0</v>
      </c>
      <c r="K79" s="32">
        <v>0</v>
      </c>
      <c r="L79" s="32">
        <v>0</v>
      </c>
      <c r="M79" s="32">
        <v>248</v>
      </c>
      <c r="N79" s="32">
        <f t="shared" si="2"/>
        <v>8751.0499999999993</v>
      </c>
    </row>
    <row r="80" spans="1:14" s="15" customFormat="1" ht="24.95" customHeight="1" x14ac:dyDescent="0.2">
      <c r="A80" s="29">
        <v>65</v>
      </c>
      <c r="B80" s="3" t="s">
        <v>71</v>
      </c>
      <c r="C80" s="6" t="s">
        <v>295</v>
      </c>
      <c r="D80" s="3" t="s">
        <v>3</v>
      </c>
      <c r="E80" s="32">
        <v>935</v>
      </c>
      <c r="F80" s="32">
        <v>8337.5300000000007</v>
      </c>
      <c r="G80" s="32">
        <v>755.79</v>
      </c>
      <c r="H80" s="32">
        <v>250</v>
      </c>
      <c r="I80" s="32">
        <v>475</v>
      </c>
      <c r="J80" s="32">
        <v>0</v>
      </c>
      <c r="K80" s="32">
        <v>0</v>
      </c>
      <c r="L80" s="32">
        <v>0</v>
      </c>
      <c r="M80" s="32">
        <v>254</v>
      </c>
      <c r="N80" s="32">
        <f t="shared" si="2"/>
        <v>11007.32</v>
      </c>
    </row>
    <row r="81" spans="1:14" s="15" customFormat="1" ht="24.95" customHeight="1" x14ac:dyDescent="0.2">
      <c r="A81" s="29">
        <v>66</v>
      </c>
      <c r="B81" s="3" t="s">
        <v>265</v>
      </c>
      <c r="C81" s="6" t="s">
        <v>295</v>
      </c>
      <c r="D81" s="3" t="s">
        <v>1</v>
      </c>
      <c r="E81" s="32">
        <v>2900</v>
      </c>
      <c r="F81" s="32">
        <v>19401.68</v>
      </c>
      <c r="G81" s="32">
        <v>1754.73</v>
      </c>
      <c r="H81" s="32">
        <v>250</v>
      </c>
      <c r="I81" s="32">
        <v>0</v>
      </c>
      <c r="J81" s="32">
        <v>375</v>
      </c>
      <c r="K81" s="32">
        <v>0</v>
      </c>
      <c r="L81" s="32">
        <v>0</v>
      </c>
      <c r="M81" s="32">
        <v>0</v>
      </c>
      <c r="N81" s="32">
        <f t="shared" si="2"/>
        <v>24681.41</v>
      </c>
    </row>
    <row r="82" spans="1:14" s="15" customFormat="1" ht="24.95" customHeight="1" x14ac:dyDescent="0.2">
      <c r="A82" s="29">
        <v>67</v>
      </c>
      <c r="B82" s="3" t="s">
        <v>131</v>
      </c>
      <c r="C82" s="6" t="s">
        <v>295</v>
      </c>
      <c r="D82" s="3" t="s">
        <v>5</v>
      </c>
      <c r="E82" s="32">
        <v>736</v>
      </c>
      <c r="F82" s="32">
        <v>6133.74</v>
      </c>
      <c r="G82" s="32">
        <v>523.35</v>
      </c>
      <c r="H82" s="32">
        <v>250</v>
      </c>
      <c r="I82" s="32">
        <v>400</v>
      </c>
      <c r="J82" s="32">
        <v>0</v>
      </c>
      <c r="K82" s="32">
        <v>0</v>
      </c>
      <c r="L82" s="32">
        <v>0</v>
      </c>
      <c r="M82" s="32">
        <v>0</v>
      </c>
      <c r="N82" s="32">
        <f t="shared" si="2"/>
        <v>8043.09</v>
      </c>
    </row>
    <row r="83" spans="1:14" s="15" customFormat="1" ht="24.95" customHeight="1" x14ac:dyDescent="0.2">
      <c r="A83" s="29">
        <v>68</v>
      </c>
      <c r="B83" s="3" t="s">
        <v>159</v>
      </c>
      <c r="C83" s="6" t="s">
        <v>295</v>
      </c>
      <c r="D83" s="3" t="s">
        <v>5</v>
      </c>
      <c r="E83" s="32">
        <v>736</v>
      </c>
      <c r="F83" s="32">
        <v>6133.7300000000005</v>
      </c>
      <c r="G83" s="32">
        <v>523.35</v>
      </c>
      <c r="H83" s="32">
        <v>250</v>
      </c>
      <c r="I83" s="32">
        <v>400</v>
      </c>
      <c r="J83" s="32">
        <v>0</v>
      </c>
      <c r="K83" s="32">
        <v>0</v>
      </c>
      <c r="L83" s="32">
        <v>0</v>
      </c>
      <c r="M83" s="32">
        <v>0</v>
      </c>
      <c r="N83" s="32">
        <f t="shared" si="2"/>
        <v>8043.0800000000008</v>
      </c>
    </row>
    <row r="84" spans="1:14" s="15" customFormat="1" ht="24.95" customHeight="1" x14ac:dyDescent="0.2">
      <c r="A84" s="29">
        <v>69</v>
      </c>
      <c r="B84" s="3" t="s">
        <v>72</v>
      </c>
      <c r="C84" s="6" t="s">
        <v>295</v>
      </c>
      <c r="D84" s="3" t="s">
        <v>7</v>
      </c>
      <c r="E84" s="32">
        <v>2375</v>
      </c>
      <c r="F84" s="32">
        <v>12604.97</v>
      </c>
      <c r="G84" s="32">
        <v>1247.76</v>
      </c>
      <c r="H84" s="32">
        <v>250</v>
      </c>
      <c r="I84" s="32">
        <v>475</v>
      </c>
      <c r="J84" s="32">
        <v>375</v>
      </c>
      <c r="K84" s="32">
        <v>90.52</v>
      </c>
      <c r="L84" s="32">
        <v>0</v>
      </c>
      <c r="M84" s="32">
        <v>399</v>
      </c>
      <c r="N84" s="32">
        <f t="shared" si="2"/>
        <v>17817.25</v>
      </c>
    </row>
    <row r="85" spans="1:14" s="15" customFormat="1" ht="24.95" customHeight="1" x14ac:dyDescent="0.2">
      <c r="A85" s="29">
        <v>70</v>
      </c>
      <c r="B85" s="3" t="s">
        <v>136</v>
      </c>
      <c r="C85" s="6" t="s">
        <v>295</v>
      </c>
      <c r="D85" s="3" t="s">
        <v>14</v>
      </c>
      <c r="E85" s="32">
        <v>712</v>
      </c>
      <c r="F85" s="32">
        <v>5657.16</v>
      </c>
      <c r="G85" s="32">
        <v>464.51</v>
      </c>
      <c r="H85" s="32">
        <v>250</v>
      </c>
      <c r="I85" s="32">
        <v>475</v>
      </c>
      <c r="J85" s="32">
        <v>0</v>
      </c>
      <c r="K85" s="32">
        <v>0</v>
      </c>
      <c r="L85" s="32">
        <v>0</v>
      </c>
      <c r="M85" s="32">
        <v>0</v>
      </c>
      <c r="N85" s="32">
        <f t="shared" si="2"/>
        <v>7558.67</v>
      </c>
    </row>
    <row r="86" spans="1:14" s="15" customFormat="1" ht="24.95" customHeight="1" x14ac:dyDescent="0.2">
      <c r="A86" s="29">
        <v>71</v>
      </c>
      <c r="B86" s="3" t="s">
        <v>73</v>
      </c>
      <c r="C86" s="6" t="s">
        <v>295</v>
      </c>
      <c r="D86" s="3" t="s">
        <v>11</v>
      </c>
      <c r="E86" s="32">
        <v>935</v>
      </c>
      <c r="F86" s="32">
        <v>7343.31</v>
      </c>
      <c r="G86" s="32">
        <v>651.25</v>
      </c>
      <c r="H86" s="32">
        <v>250</v>
      </c>
      <c r="I86" s="32">
        <v>475</v>
      </c>
      <c r="J86" s="32">
        <v>0</v>
      </c>
      <c r="K86" s="32">
        <v>0</v>
      </c>
      <c r="L86" s="32">
        <v>0</v>
      </c>
      <c r="M86" s="32">
        <v>0</v>
      </c>
      <c r="N86" s="32">
        <f t="shared" ref="N86:N114" si="3">E86+F86+G86+H86+I86+J86+K86+M86</f>
        <v>9654.5600000000013</v>
      </c>
    </row>
    <row r="87" spans="1:14" s="15" customFormat="1" ht="24.95" customHeight="1" x14ac:dyDescent="0.2">
      <c r="A87" s="29">
        <v>72</v>
      </c>
      <c r="B87" s="3" t="s">
        <v>75</v>
      </c>
      <c r="C87" s="6" t="s">
        <v>295</v>
      </c>
      <c r="D87" s="3" t="s">
        <v>11</v>
      </c>
      <c r="E87" s="32">
        <v>935</v>
      </c>
      <c r="F87" s="32">
        <v>7341.2999999999993</v>
      </c>
      <c r="G87" s="32">
        <v>651.09</v>
      </c>
      <c r="H87" s="32">
        <v>250</v>
      </c>
      <c r="I87" s="32">
        <v>475</v>
      </c>
      <c r="J87" s="32">
        <v>0</v>
      </c>
      <c r="K87" s="32">
        <v>0</v>
      </c>
      <c r="L87" s="32">
        <v>0</v>
      </c>
      <c r="M87" s="32">
        <v>0</v>
      </c>
      <c r="N87" s="32">
        <f t="shared" si="3"/>
        <v>9652.39</v>
      </c>
    </row>
    <row r="88" spans="1:14" s="15" customFormat="1" ht="24.95" customHeight="1" x14ac:dyDescent="0.2">
      <c r="A88" s="29">
        <v>73</v>
      </c>
      <c r="B88" s="3" t="s">
        <v>138</v>
      </c>
      <c r="C88" s="6" t="s">
        <v>295</v>
      </c>
      <c r="D88" s="3" t="s">
        <v>164</v>
      </c>
      <c r="E88" s="32">
        <v>791</v>
      </c>
      <c r="F88" s="32">
        <v>6831.2199999999993</v>
      </c>
      <c r="G88" s="32">
        <v>599.41999999999996</v>
      </c>
      <c r="H88" s="32">
        <v>250</v>
      </c>
      <c r="I88" s="32">
        <v>475</v>
      </c>
      <c r="J88" s="32">
        <v>0</v>
      </c>
      <c r="K88" s="32">
        <v>0</v>
      </c>
      <c r="L88" s="32">
        <v>0</v>
      </c>
      <c r="M88" s="32">
        <v>0</v>
      </c>
      <c r="N88" s="32">
        <f t="shared" si="3"/>
        <v>8946.64</v>
      </c>
    </row>
    <row r="89" spans="1:14" s="15" customFormat="1" ht="24.95" customHeight="1" x14ac:dyDescent="0.2">
      <c r="A89" s="29">
        <v>74</v>
      </c>
      <c r="B89" s="3" t="s">
        <v>76</v>
      </c>
      <c r="C89" s="6" t="s">
        <v>295</v>
      </c>
      <c r="D89" s="3" t="s">
        <v>12</v>
      </c>
      <c r="E89" s="32">
        <v>1398</v>
      </c>
      <c r="F89" s="32">
        <v>9852.85</v>
      </c>
      <c r="G89" s="32">
        <v>920.61</v>
      </c>
      <c r="H89" s="32">
        <v>250</v>
      </c>
      <c r="I89" s="32">
        <v>475</v>
      </c>
      <c r="J89" s="32">
        <v>0</v>
      </c>
      <c r="K89" s="32">
        <v>0</v>
      </c>
      <c r="L89" s="32">
        <v>0</v>
      </c>
      <c r="M89" s="32">
        <v>362</v>
      </c>
      <c r="N89" s="32">
        <f t="shared" si="3"/>
        <v>13258.460000000001</v>
      </c>
    </row>
    <row r="90" spans="1:14" s="15" customFormat="1" ht="24.95" customHeight="1" x14ac:dyDescent="0.2">
      <c r="A90" s="29">
        <v>75</v>
      </c>
      <c r="B90" s="3" t="s">
        <v>249</v>
      </c>
      <c r="C90" s="6" t="s">
        <v>295</v>
      </c>
      <c r="D90" s="54" t="s">
        <v>14</v>
      </c>
      <c r="E90" s="32">
        <v>712</v>
      </c>
      <c r="F90" s="32">
        <v>5632.66</v>
      </c>
      <c r="G90" s="32">
        <v>464.51</v>
      </c>
      <c r="H90" s="32">
        <v>250</v>
      </c>
      <c r="I90" s="32">
        <v>0</v>
      </c>
      <c r="J90" s="32">
        <v>0</v>
      </c>
      <c r="K90" s="32">
        <v>0</v>
      </c>
      <c r="L90" s="32">
        <v>0</v>
      </c>
      <c r="M90" s="32">
        <v>0</v>
      </c>
      <c r="N90" s="32">
        <f>SUM(E90:M90)</f>
        <v>7059.17</v>
      </c>
    </row>
    <row r="91" spans="1:14" s="15" customFormat="1" ht="24.95" customHeight="1" x14ac:dyDescent="0.2">
      <c r="A91" s="29">
        <v>76</v>
      </c>
      <c r="B91" s="3" t="s">
        <v>79</v>
      </c>
      <c r="C91" s="6" t="s">
        <v>295</v>
      </c>
      <c r="D91" s="3" t="s">
        <v>5</v>
      </c>
      <c r="E91" s="32">
        <v>736</v>
      </c>
      <c r="F91" s="32">
        <v>6887.44</v>
      </c>
      <c r="G91" s="32">
        <v>625.04</v>
      </c>
      <c r="H91" s="32">
        <v>250</v>
      </c>
      <c r="I91" s="32">
        <v>475</v>
      </c>
      <c r="J91" s="32">
        <v>0</v>
      </c>
      <c r="K91" s="32">
        <v>0</v>
      </c>
      <c r="L91" s="32">
        <v>0</v>
      </c>
      <c r="M91" s="32">
        <v>248</v>
      </c>
      <c r="N91" s="32">
        <f t="shared" si="3"/>
        <v>9221.48</v>
      </c>
    </row>
    <row r="92" spans="1:14" s="15" customFormat="1" ht="24.95" customHeight="1" x14ac:dyDescent="0.2">
      <c r="A92" s="29">
        <v>77</v>
      </c>
      <c r="B92" s="54" t="s">
        <v>286</v>
      </c>
      <c r="C92" s="6" t="s">
        <v>295</v>
      </c>
      <c r="D92" s="3" t="s">
        <v>1</v>
      </c>
      <c r="E92" s="32">
        <v>2900</v>
      </c>
      <c r="F92" s="32">
        <v>19401.68</v>
      </c>
      <c r="G92" s="32">
        <v>1754.73</v>
      </c>
      <c r="H92" s="32">
        <v>250</v>
      </c>
      <c r="I92" s="32">
        <v>0</v>
      </c>
      <c r="J92" s="32">
        <v>375</v>
      </c>
      <c r="K92" s="32">
        <v>0</v>
      </c>
      <c r="L92" s="32">
        <v>0</v>
      </c>
      <c r="M92" s="32">
        <v>0</v>
      </c>
      <c r="N92" s="32">
        <f t="shared" si="3"/>
        <v>24681.41</v>
      </c>
    </row>
    <row r="93" spans="1:14" s="15" customFormat="1" ht="24.95" customHeight="1" x14ac:dyDescent="0.2">
      <c r="A93" s="29">
        <v>78</v>
      </c>
      <c r="B93" s="3" t="s">
        <v>80</v>
      </c>
      <c r="C93" s="6" t="s">
        <v>295</v>
      </c>
      <c r="D93" s="3" t="s">
        <v>3</v>
      </c>
      <c r="E93" s="32">
        <v>935</v>
      </c>
      <c r="F93" s="32">
        <v>7932.87</v>
      </c>
      <c r="G93" s="32">
        <v>702.02</v>
      </c>
      <c r="H93" s="32">
        <v>250</v>
      </c>
      <c r="I93" s="32">
        <v>475</v>
      </c>
      <c r="J93" s="32">
        <v>0</v>
      </c>
      <c r="K93" s="32">
        <v>0</v>
      </c>
      <c r="L93" s="32">
        <v>0</v>
      </c>
      <c r="M93" s="32">
        <v>53</v>
      </c>
      <c r="N93" s="32">
        <f t="shared" si="3"/>
        <v>10347.89</v>
      </c>
    </row>
    <row r="94" spans="1:14" s="15" customFormat="1" ht="24.95" customHeight="1" x14ac:dyDescent="0.2">
      <c r="A94" s="29">
        <v>79</v>
      </c>
      <c r="B94" s="3" t="s">
        <v>81</v>
      </c>
      <c r="C94" s="6" t="s">
        <v>295</v>
      </c>
      <c r="D94" s="3" t="s">
        <v>3</v>
      </c>
      <c r="E94" s="32">
        <v>935</v>
      </c>
      <c r="F94" s="32">
        <v>7861.9699999999993</v>
      </c>
      <c r="G94" s="32">
        <v>692.23</v>
      </c>
      <c r="H94" s="32">
        <v>250</v>
      </c>
      <c r="I94" s="32">
        <v>475</v>
      </c>
      <c r="J94" s="32">
        <v>0</v>
      </c>
      <c r="K94" s="32">
        <v>0</v>
      </c>
      <c r="L94" s="32">
        <v>0</v>
      </c>
      <c r="M94" s="32">
        <v>0</v>
      </c>
      <c r="N94" s="32">
        <f t="shared" si="3"/>
        <v>10214.199999999999</v>
      </c>
    </row>
    <row r="95" spans="1:14" s="15" customFormat="1" ht="24.95" customHeight="1" x14ac:dyDescent="0.2">
      <c r="A95" s="29">
        <v>80</v>
      </c>
      <c r="B95" s="3" t="s">
        <v>82</v>
      </c>
      <c r="C95" s="6" t="s">
        <v>295</v>
      </c>
      <c r="D95" s="3" t="s">
        <v>3</v>
      </c>
      <c r="E95" s="32">
        <v>935</v>
      </c>
      <c r="F95" s="32">
        <v>8516.34</v>
      </c>
      <c r="G95" s="32">
        <v>772.68</v>
      </c>
      <c r="H95" s="32">
        <v>250</v>
      </c>
      <c r="I95" s="32">
        <v>475</v>
      </c>
      <c r="J95" s="32">
        <v>0</v>
      </c>
      <c r="K95" s="32">
        <v>5181.8100000000004</v>
      </c>
      <c r="L95" s="32">
        <v>0</v>
      </c>
      <c r="M95" s="32">
        <v>289</v>
      </c>
      <c r="N95" s="32">
        <f t="shared" si="3"/>
        <v>16419.830000000002</v>
      </c>
    </row>
    <row r="96" spans="1:14" s="15" customFormat="1" ht="24.95" customHeight="1" x14ac:dyDescent="0.2">
      <c r="A96" s="29">
        <v>81</v>
      </c>
      <c r="B96" s="3" t="s">
        <v>143</v>
      </c>
      <c r="C96" s="6" t="s">
        <v>295</v>
      </c>
      <c r="D96" s="3" t="s">
        <v>2</v>
      </c>
      <c r="E96" s="32">
        <v>686</v>
      </c>
      <c r="F96" s="32">
        <v>5524.16</v>
      </c>
      <c r="G96" s="32">
        <v>471.24</v>
      </c>
      <c r="H96" s="32">
        <v>250</v>
      </c>
      <c r="I96" s="32">
        <v>400</v>
      </c>
      <c r="J96" s="32">
        <v>0</v>
      </c>
      <c r="K96" s="32">
        <v>0</v>
      </c>
      <c r="L96" s="32">
        <v>0</v>
      </c>
      <c r="M96" s="32">
        <v>0</v>
      </c>
      <c r="N96" s="32">
        <f t="shared" si="3"/>
        <v>7331.4</v>
      </c>
    </row>
    <row r="97" spans="1:15" s="15" customFormat="1" ht="24.95" customHeight="1" x14ac:dyDescent="0.2">
      <c r="A97" s="29">
        <v>82</v>
      </c>
      <c r="B97" s="3" t="s">
        <v>144</v>
      </c>
      <c r="C97" s="6" t="s">
        <v>295</v>
      </c>
      <c r="D97" s="3" t="s">
        <v>3</v>
      </c>
      <c r="E97" s="32">
        <v>935</v>
      </c>
      <c r="F97" s="32">
        <v>7828.47</v>
      </c>
      <c r="G97" s="32">
        <v>685.36</v>
      </c>
      <c r="H97" s="32">
        <v>250</v>
      </c>
      <c r="I97" s="32">
        <v>400</v>
      </c>
      <c r="J97" s="32">
        <v>0</v>
      </c>
      <c r="K97" s="32">
        <v>0</v>
      </c>
      <c r="L97" s="32">
        <v>0</v>
      </c>
      <c r="M97" s="32">
        <v>0</v>
      </c>
      <c r="N97" s="32">
        <f t="shared" si="3"/>
        <v>10098.830000000002</v>
      </c>
    </row>
    <row r="98" spans="1:15" s="15" customFormat="1" ht="24.95" customHeight="1" x14ac:dyDescent="0.2">
      <c r="A98" s="29">
        <v>83</v>
      </c>
      <c r="B98" s="3" t="s">
        <v>83</v>
      </c>
      <c r="C98" s="6" t="s">
        <v>295</v>
      </c>
      <c r="D98" s="3" t="s">
        <v>13</v>
      </c>
      <c r="E98" s="32">
        <v>1178</v>
      </c>
      <c r="F98" s="32">
        <v>9371.84</v>
      </c>
      <c r="G98" s="32">
        <v>850.53</v>
      </c>
      <c r="H98" s="32">
        <v>250</v>
      </c>
      <c r="I98" s="32">
        <v>475</v>
      </c>
      <c r="J98" s="32">
        <v>0</v>
      </c>
      <c r="K98" s="32">
        <v>0</v>
      </c>
      <c r="L98" s="32">
        <v>0</v>
      </c>
      <c r="M98" s="32">
        <v>176</v>
      </c>
      <c r="N98" s="32">
        <f t="shared" si="3"/>
        <v>12301.37</v>
      </c>
    </row>
    <row r="99" spans="1:15" s="15" customFormat="1" ht="24.95" customHeight="1" x14ac:dyDescent="0.2">
      <c r="A99" s="29">
        <v>84</v>
      </c>
      <c r="B99" s="3" t="s">
        <v>84</v>
      </c>
      <c r="C99" s="6" t="s">
        <v>295</v>
      </c>
      <c r="D99" s="3" t="s">
        <v>4</v>
      </c>
      <c r="E99" s="32">
        <v>767</v>
      </c>
      <c r="F99" s="32">
        <v>6690.74</v>
      </c>
      <c r="G99" s="32">
        <v>602.94000000000005</v>
      </c>
      <c r="H99" s="32">
        <v>250</v>
      </c>
      <c r="I99" s="32">
        <v>475</v>
      </c>
      <c r="J99" s="32">
        <v>0</v>
      </c>
      <c r="K99" s="32">
        <v>0</v>
      </c>
      <c r="L99" s="32">
        <v>0</v>
      </c>
      <c r="M99" s="32">
        <v>158</v>
      </c>
      <c r="N99" s="32">
        <f t="shared" si="3"/>
        <v>8943.68</v>
      </c>
    </row>
    <row r="100" spans="1:15" s="15" customFormat="1" ht="24.95" customHeight="1" x14ac:dyDescent="0.2">
      <c r="A100" s="29">
        <v>85</v>
      </c>
      <c r="B100" s="3" t="s">
        <v>85</v>
      </c>
      <c r="C100" s="6" t="s">
        <v>295</v>
      </c>
      <c r="D100" s="3" t="s">
        <v>2</v>
      </c>
      <c r="E100" s="32">
        <v>686</v>
      </c>
      <c r="F100" s="32">
        <v>5860.99</v>
      </c>
      <c r="G100" s="32">
        <v>532.89</v>
      </c>
      <c r="H100" s="32">
        <v>250</v>
      </c>
      <c r="I100" s="32">
        <v>475</v>
      </c>
      <c r="J100" s="32">
        <v>0</v>
      </c>
      <c r="K100" s="32">
        <v>0</v>
      </c>
      <c r="L100" s="32">
        <v>0</v>
      </c>
      <c r="M100" s="32">
        <v>158</v>
      </c>
      <c r="N100" s="32">
        <f t="shared" si="3"/>
        <v>7962.88</v>
      </c>
    </row>
    <row r="101" spans="1:15" s="15" customFormat="1" ht="24.95" customHeight="1" x14ac:dyDescent="0.2">
      <c r="A101" s="29">
        <v>86</v>
      </c>
      <c r="B101" s="3" t="s">
        <v>146</v>
      </c>
      <c r="C101" s="6" t="s">
        <v>295</v>
      </c>
      <c r="D101" s="3" t="s">
        <v>6</v>
      </c>
      <c r="E101" s="32">
        <v>875</v>
      </c>
      <c r="F101" s="32">
        <v>7608.98</v>
      </c>
      <c r="G101" s="32">
        <v>650.87</v>
      </c>
      <c r="H101" s="32">
        <v>250</v>
      </c>
      <c r="I101" s="32">
        <v>400</v>
      </c>
      <c r="J101" s="32">
        <v>0</v>
      </c>
      <c r="K101" s="32">
        <v>0</v>
      </c>
      <c r="L101" s="32">
        <v>0</v>
      </c>
      <c r="M101" s="32">
        <v>0</v>
      </c>
      <c r="N101" s="32">
        <f t="shared" si="3"/>
        <v>9784.85</v>
      </c>
    </row>
    <row r="102" spans="1:15" s="15" customFormat="1" ht="24.95" customHeight="1" x14ac:dyDescent="0.2">
      <c r="A102" s="29">
        <v>87</v>
      </c>
      <c r="B102" s="3" t="s">
        <v>86</v>
      </c>
      <c r="C102" s="6" t="s">
        <v>295</v>
      </c>
      <c r="D102" s="3" t="s">
        <v>6</v>
      </c>
      <c r="E102" s="32">
        <v>875</v>
      </c>
      <c r="F102" s="32">
        <v>7714.57</v>
      </c>
      <c r="G102" s="32">
        <v>696.62</v>
      </c>
      <c r="H102" s="32">
        <v>250</v>
      </c>
      <c r="I102" s="32">
        <v>475</v>
      </c>
      <c r="J102" s="32">
        <v>0</v>
      </c>
      <c r="K102" s="32">
        <v>0</v>
      </c>
      <c r="L102" s="32">
        <v>0</v>
      </c>
      <c r="M102" s="32">
        <v>188</v>
      </c>
      <c r="N102" s="32">
        <f t="shared" si="3"/>
        <v>10199.19</v>
      </c>
    </row>
    <row r="103" spans="1:15" s="15" customFormat="1" ht="24.95" customHeight="1" x14ac:dyDescent="0.2">
      <c r="A103" s="29">
        <v>88</v>
      </c>
      <c r="B103" s="3" t="s">
        <v>87</v>
      </c>
      <c r="C103" s="6" t="s">
        <v>295</v>
      </c>
      <c r="D103" s="3" t="s">
        <v>5</v>
      </c>
      <c r="E103" s="32">
        <v>736</v>
      </c>
      <c r="F103" s="32">
        <v>6181.5300000000007</v>
      </c>
      <c r="G103" s="32">
        <v>543.75</v>
      </c>
      <c r="H103" s="32">
        <v>250</v>
      </c>
      <c r="I103" s="32">
        <v>475</v>
      </c>
      <c r="J103" s="32">
        <v>0</v>
      </c>
      <c r="K103" s="32">
        <v>0</v>
      </c>
      <c r="L103" s="32">
        <v>0</v>
      </c>
      <c r="M103" s="32">
        <v>0</v>
      </c>
      <c r="N103" s="32">
        <f t="shared" si="3"/>
        <v>8186.2800000000007</v>
      </c>
    </row>
    <row r="104" spans="1:15" s="15" customFormat="1" ht="24.95" customHeight="1" x14ac:dyDescent="0.2">
      <c r="A104" s="29">
        <v>89</v>
      </c>
      <c r="B104" s="3" t="s">
        <v>88</v>
      </c>
      <c r="C104" s="6" t="s">
        <v>295</v>
      </c>
      <c r="D104" s="3" t="s">
        <v>6</v>
      </c>
      <c r="E104" s="32">
        <v>875</v>
      </c>
      <c r="F104" s="32">
        <v>7693.91</v>
      </c>
      <c r="G104" s="32">
        <v>686.28</v>
      </c>
      <c r="H104" s="32">
        <v>250</v>
      </c>
      <c r="I104" s="32">
        <v>475</v>
      </c>
      <c r="J104" s="32">
        <v>0</v>
      </c>
      <c r="K104" s="32">
        <v>0</v>
      </c>
      <c r="L104" s="32">
        <v>0</v>
      </c>
      <c r="M104" s="32">
        <v>158</v>
      </c>
      <c r="N104" s="32">
        <f t="shared" si="3"/>
        <v>10138.19</v>
      </c>
    </row>
    <row r="105" spans="1:15" s="15" customFormat="1" ht="24.95" customHeight="1" x14ac:dyDescent="0.2">
      <c r="A105" s="29">
        <v>90</v>
      </c>
      <c r="B105" s="3" t="s">
        <v>89</v>
      </c>
      <c r="C105" s="6" t="s">
        <v>295</v>
      </c>
      <c r="D105" s="3" t="s">
        <v>3</v>
      </c>
      <c r="E105" s="32">
        <v>935</v>
      </c>
      <c r="F105" s="32">
        <v>8499.98</v>
      </c>
      <c r="G105" s="32">
        <v>771.39</v>
      </c>
      <c r="H105" s="32">
        <v>250</v>
      </c>
      <c r="I105" s="32">
        <v>475</v>
      </c>
      <c r="J105" s="32">
        <v>0</v>
      </c>
      <c r="K105" s="32">
        <v>0</v>
      </c>
      <c r="L105" s="32">
        <v>0</v>
      </c>
      <c r="M105" s="32">
        <v>289</v>
      </c>
      <c r="N105" s="32">
        <f t="shared" si="3"/>
        <v>11220.369999999999</v>
      </c>
    </row>
    <row r="106" spans="1:15" s="15" customFormat="1" ht="24.95" customHeight="1" x14ac:dyDescent="0.2">
      <c r="A106" s="29">
        <v>91</v>
      </c>
      <c r="B106" s="3" t="s">
        <v>90</v>
      </c>
      <c r="C106" s="6" t="s">
        <v>295</v>
      </c>
      <c r="D106" s="3" t="s">
        <v>3</v>
      </c>
      <c r="E106" s="32">
        <v>935</v>
      </c>
      <c r="F106" s="32">
        <v>7833.34</v>
      </c>
      <c r="G106" s="32">
        <v>689.97</v>
      </c>
      <c r="H106" s="32">
        <v>250</v>
      </c>
      <c r="I106" s="32">
        <v>475</v>
      </c>
      <c r="J106" s="32">
        <v>0</v>
      </c>
      <c r="K106" s="32">
        <v>0</v>
      </c>
      <c r="L106" s="32">
        <v>0</v>
      </c>
      <c r="M106" s="32">
        <v>0</v>
      </c>
      <c r="N106" s="32">
        <f t="shared" si="3"/>
        <v>10183.31</v>
      </c>
    </row>
    <row r="107" spans="1:15" s="15" customFormat="1" ht="24.95" customHeight="1" x14ac:dyDescent="0.2">
      <c r="A107" s="29">
        <v>92</v>
      </c>
      <c r="B107" s="3" t="s">
        <v>305</v>
      </c>
      <c r="C107" s="6" t="s">
        <v>295</v>
      </c>
      <c r="D107" s="3" t="s">
        <v>5</v>
      </c>
      <c r="E107" s="32">
        <v>736</v>
      </c>
      <c r="F107" s="32">
        <v>6111.39</v>
      </c>
      <c r="G107" s="32">
        <v>504.22</v>
      </c>
      <c r="H107" s="32">
        <v>250</v>
      </c>
      <c r="I107" s="32">
        <v>0</v>
      </c>
      <c r="J107" s="32">
        <v>0</v>
      </c>
      <c r="K107" s="32">
        <v>0</v>
      </c>
      <c r="L107" s="32">
        <v>0</v>
      </c>
      <c r="M107" s="32">
        <v>0</v>
      </c>
      <c r="N107" s="32">
        <f t="shared" si="3"/>
        <v>7601.6100000000006</v>
      </c>
    </row>
    <row r="108" spans="1:15" s="15" customFormat="1" ht="24.95" customHeight="1" x14ac:dyDescent="0.2">
      <c r="A108" s="29">
        <v>93</v>
      </c>
      <c r="B108" s="3" t="s">
        <v>148</v>
      </c>
      <c r="C108" s="6" t="s">
        <v>295</v>
      </c>
      <c r="D108" s="3" t="s">
        <v>3</v>
      </c>
      <c r="E108" s="32">
        <v>935</v>
      </c>
      <c r="F108" s="32">
        <v>7812.52</v>
      </c>
      <c r="G108" s="32">
        <v>652.4</v>
      </c>
      <c r="H108" s="32">
        <v>250</v>
      </c>
      <c r="I108" s="32">
        <v>400</v>
      </c>
      <c r="J108" s="32">
        <v>0</v>
      </c>
      <c r="K108" s="32">
        <v>0</v>
      </c>
      <c r="L108" s="32">
        <v>0</v>
      </c>
      <c r="M108" s="32">
        <v>0</v>
      </c>
      <c r="N108" s="32">
        <f t="shared" si="3"/>
        <v>10049.92</v>
      </c>
    </row>
    <row r="109" spans="1:15" s="15" customFormat="1" ht="24.95" customHeight="1" x14ac:dyDescent="0.2">
      <c r="A109" s="29">
        <v>94</v>
      </c>
      <c r="B109" s="3" t="s">
        <v>92</v>
      </c>
      <c r="C109" s="6" t="s">
        <v>295</v>
      </c>
      <c r="D109" s="3" t="s">
        <v>5</v>
      </c>
      <c r="E109" s="32">
        <v>736</v>
      </c>
      <c r="F109" s="32">
        <v>6926.59</v>
      </c>
      <c r="G109" s="32">
        <v>682.44</v>
      </c>
      <c r="H109" s="32">
        <v>250</v>
      </c>
      <c r="I109" s="32">
        <v>475</v>
      </c>
      <c r="J109" s="32">
        <v>0</v>
      </c>
      <c r="K109" s="32">
        <v>0</v>
      </c>
      <c r="L109" s="32">
        <v>0</v>
      </c>
      <c r="M109" s="32">
        <v>248</v>
      </c>
      <c r="N109" s="32">
        <f t="shared" si="3"/>
        <v>9318.0300000000007</v>
      </c>
    </row>
    <row r="110" spans="1:15" s="15" customFormat="1" ht="24.95" customHeight="1" x14ac:dyDescent="0.2">
      <c r="A110" s="29">
        <v>95</v>
      </c>
      <c r="B110" s="3" t="s">
        <v>93</v>
      </c>
      <c r="C110" s="6" t="s">
        <v>295</v>
      </c>
      <c r="D110" s="3" t="s">
        <v>3</v>
      </c>
      <c r="E110" s="32">
        <v>935</v>
      </c>
      <c r="F110" s="32">
        <v>8235.9</v>
      </c>
      <c r="G110" s="32">
        <v>742.23</v>
      </c>
      <c r="H110" s="32">
        <v>250</v>
      </c>
      <c r="I110" s="32">
        <v>475</v>
      </c>
      <c r="J110" s="32">
        <v>0</v>
      </c>
      <c r="K110" s="32">
        <v>5457.99</v>
      </c>
      <c r="L110" s="32">
        <v>0</v>
      </c>
      <c r="M110" s="32">
        <v>184</v>
      </c>
      <c r="N110" s="32">
        <f t="shared" si="3"/>
        <v>16280.119999999999</v>
      </c>
    </row>
    <row r="111" spans="1:15" s="15" customFormat="1" ht="24.95" customHeight="1" x14ac:dyDescent="0.2">
      <c r="A111" s="42">
        <v>4</v>
      </c>
      <c r="B111" s="3" t="s">
        <v>386</v>
      </c>
      <c r="C111" s="6" t="s">
        <v>295</v>
      </c>
      <c r="D111" s="3" t="s">
        <v>1</v>
      </c>
      <c r="E111" s="32">
        <v>2900</v>
      </c>
      <c r="F111" s="32">
        <v>19401.68</v>
      </c>
      <c r="G111" s="32">
        <v>1754.73</v>
      </c>
      <c r="H111" s="32">
        <v>250</v>
      </c>
      <c r="I111" s="32">
        <v>0</v>
      </c>
      <c r="J111" s="32">
        <v>375</v>
      </c>
      <c r="K111" s="32">
        <v>0</v>
      </c>
      <c r="L111" s="32">
        <v>0</v>
      </c>
      <c r="M111" s="32">
        <v>0</v>
      </c>
      <c r="N111" s="32">
        <f>E111+F111+G111+H111+I111+J111+K111+M111</f>
        <v>24681.41</v>
      </c>
    </row>
    <row r="112" spans="1:15" s="15" customFormat="1" ht="24.95" customHeight="1" x14ac:dyDescent="0.2">
      <c r="A112" s="29">
        <v>96</v>
      </c>
      <c r="B112" s="3" t="s">
        <v>94</v>
      </c>
      <c r="C112" s="6" t="s">
        <v>295</v>
      </c>
      <c r="D112" s="3" t="s">
        <v>3</v>
      </c>
      <c r="E112" s="32">
        <v>935</v>
      </c>
      <c r="F112" s="32">
        <v>8664.14</v>
      </c>
      <c r="G112" s="32">
        <v>955.11</v>
      </c>
      <c r="H112" s="32">
        <v>250</v>
      </c>
      <c r="I112" s="32">
        <v>475</v>
      </c>
      <c r="J112" s="32">
        <v>0</v>
      </c>
      <c r="K112" s="32">
        <v>2161.4499999999998</v>
      </c>
      <c r="L112" s="32">
        <v>0</v>
      </c>
      <c r="M112" s="32">
        <v>289</v>
      </c>
      <c r="N112" s="32">
        <f t="shared" si="3"/>
        <v>13729.7</v>
      </c>
      <c r="O112" s="39"/>
    </row>
    <row r="113" spans="1:15" s="15" customFormat="1" ht="24.95" customHeight="1" x14ac:dyDescent="0.2">
      <c r="A113" s="29">
        <v>97</v>
      </c>
      <c r="B113" s="3" t="s">
        <v>241</v>
      </c>
      <c r="C113" s="6" t="s">
        <v>295</v>
      </c>
      <c r="D113" s="54" t="s">
        <v>14</v>
      </c>
      <c r="E113" s="32">
        <v>712</v>
      </c>
      <c r="F113" s="32">
        <v>5632.66</v>
      </c>
      <c r="G113" s="32">
        <v>464.51</v>
      </c>
      <c r="H113" s="32">
        <v>250</v>
      </c>
      <c r="I113" s="32">
        <v>0</v>
      </c>
      <c r="J113" s="32">
        <v>0</v>
      </c>
      <c r="K113" s="32">
        <v>0</v>
      </c>
      <c r="L113" s="32">
        <v>0</v>
      </c>
      <c r="M113" s="32">
        <v>0</v>
      </c>
      <c r="N113" s="32">
        <f>SUM(E113:M113)</f>
        <v>7059.17</v>
      </c>
      <c r="O113" s="39"/>
    </row>
    <row r="114" spans="1:15" s="15" customFormat="1" ht="24.95" customHeight="1" x14ac:dyDescent="0.2">
      <c r="A114" s="29">
        <v>98</v>
      </c>
      <c r="B114" s="3" t="s">
        <v>95</v>
      </c>
      <c r="C114" s="6" t="s">
        <v>295</v>
      </c>
      <c r="D114" s="3" t="s">
        <v>3</v>
      </c>
      <c r="E114" s="32">
        <v>935</v>
      </c>
      <c r="F114" s="32">
        <v>8515.85</v>
      </c>
      <c r="G114" s="32">
        <v>772.64</v>
      </c>
      <c r="H114" s="32">
        <v>250</v>
      </c>
      <c r="I114" s="32">
        <v>475</v>
      </c>
      <c r="J114" s="32">
        <v>0</v>
      </c>
      <c r="K114" s="32">
        <v>0</v>
      </c>
      <c r="L114" s="32">
        <v>0</v>
      </c>
      <c r="M114" s="32">
        <v>289</v>
      </c>
      <c r="N114" s="32">
        <f t="shared" si="3"/>
        <v>11237.49</v>
      </c>
    </row>
    <row r="115" spans="1:15" s="15" customFormat="1" ht="24.95" customHeight="1" x14ac:dyDescent="0.2">
      <c r="A115" s="29">
        <v>99</v>
      </c>
      <c r="B115" s="3" t="s">
        <v>96</v>
      </c>
      <c r="C115" s="6" t="s">
        <v>295</v>
      </c>
      <c r="D115" s="3" t="s">
        <v>6</v>
      </c>
      <c r="E115" s="32">
        <v>875</v>
      </c>
      <c r="F115" s="32">
        <v>7698.47</v>
      </c>
      <c r="G115" s="32">
        <v>674.16</v>
      </c>
      <c r="H115" s="32">
        <v>250</v>
      </c>
      <c r="I115" s="32">
        <v>475</v>
      </c>
      <c r="J115" s="32">
        <v>0</v>
      </c>
      <c r="K115" s="32">
        <v>0</v>
      </c>
      <c r="L115" s="32">
        <v>0</v>
      </c>
      <c r="M115" s="32">
        <v>0</v>
      </c>
      <c r="N115" s="32">
        <f t="shared" ref="N115:N133" si="4">E115+F115+G115+H115+I115+J115+K115+M115</f>
        <v>9972.630000000001</v>
      </c>
    </row>
    <row r="116" spans="1:15" s="15" customFormat="1" ht="24.95" customHeight="1" x14ac:dyDescent="0.2">
      <c r="A116" s="29">
        <v>100</v>
      </c>
      <c r="B116" s="3" t="s">
        <v>97</v>
      </c>
      <c r="C116" s="6" t="s">
        <v>295</v>
      </c>
      <c r="D116" s="3" t="s">
        <v>10</v>
      </c>
      <c r="E116" s="32">
        <v>1081</v>
      </c>
      <c r="F116" s="32">
        <v>9295.0600000000013</v>
      </c>
      <c r="G116" s="32">
        <v>845.73</v>
      </c>
      <c r="H116" s="32">
        <v>250</v>
      </c>
      <c r="I116" s="32">
        <v>475</v>
      </c>
      <c r="J116" s="32">
        <v>0</v>
      </c>
      <c r="K116" s="32">
        <v>0</v>
      </c>
      <c r="L116" s="32">
        <v>0</v>
      </c>
      <c r="M116" s="32">
        <v>289</v>
      </c>
      <c r="N116" s="32">
        <f t="shared" si="4"/>
        <v>12235.79</v>
      </c>
    </row>
    <row r="117" spans="1:15" s="15" customFormat="1" ht="24.95" customHeight="1" x14ac:dyDescent="0.2">
      <c r="A117" s="29">
        <v>101</v>
      </c>
      <c r="B117" s="3" t="s">
        <v>98</v>
      </c>
      <c r="C117" s="6" t="s">
        <v>295</v>
      </c>
      <c r="D117" s="3" t="s">
        <v>3</v>
      </c>
      <c r="E117" s="32">
        <v>935</v>
      </c>
      <c r="F117" s="32">
        <v>7882.5599999999995</v>
      </c>
      <c r="G117" s="32">
        <v>717.08</v>
      </c>
      <c r="H117" s="32">
        <v>250</v>
      </c>
      <c r="I117" s="32">
        <v>475</v>
      </c>
      <c r="J117" s="32">
        <v>0</v>
      </c>
      <c r="K117" s="32">
        <v>0</v>
      </c>
      <c r="L117" s="32">
        <v>0</v>
      </c>
      <c r="M117" s="32">
        <v>219</v>
      </c>
      <c r="N117" s="32">
        <f t="shared" si="4"/>
        <v>10478.64</v>
      </c>
    </row>
    <row r="118" spans="1:15" s="15" customFormat="1" ht="24.95" customHeight="1" x14ac:dyDescent="0.2">
      <c r="A118" s="29">
        <v>102</v>
      </c>
      <c r="B118" s="3" t="s">
        <v>285</v>
      </c>
      <c r="C118" s="6" t="s">
        <v>295</v>
      </c>
      <c r="D118" s="3" t="s">
        <v>1</v>
      </c>
      <c r="E118" s="32">
        <v>2900</v>
      </c>
      <c r="F118" s="32">
        <v>19401.68</v>
      </c>
      <c r="G118" s="32">
        <v>1754.73</v>
      </c>
      <c r="H118" s="32">
        <v>250</v>
      </c>
      <c r="I118" s="32">
        <v>0</v>
      </c>
      <c r="J118" s="32">
        <v>375</v>
      </c>
      <c r="K118" s="32">
        <v>0</v>
      </c>
      <c r="L118" s="32">
        <v>0</v>
      </c>
      <c r="M118" s="32">
        <v>0</v>
      </c>
      <c r="N118" s="32">
        <f>E118+F118+G118+H118+I118+J118+K118+M118</f>
        <v>24681.41</v>
      </c>
    </row>
    <row r="119" spans="1:15" s="15" customFormat="1" ht="24.95" customHeight="1" x14ac:dyDescent="0.2">
      <c r="A119" s="29">
        <v>103</v>
      </c>
      <c r="B119" s="3" t="s">
        <v>279</v>
      </c>
      <c r="C119" s="6" t="s">
        <v>295</v>
      </c>
      <c r="D119" s="3" t="s">
        <v>1</v>
      </c>
      <c r="E119" s="32">
        <v>2900</v>
      </c>
      <c r="F119" s="32">
        <v>19401.68</v>
      </c>
      <c r="G119" s="32">
        <v>1754.73</v>
      </c>
      <c r="H119" s="32">
        <v>250</v>
      </c>
      <c r="I119" s="32">
        <v>0</v>
      </c>
      <c r="J119" s="32">
        <v>375</v>
      </c>
      <c r="K119" s="32">
        <v>0</v>
      </c>
      <c r="L119" s="32">
        <v>0</v>
      </c>
      <c r="M119" s="32">
        <v>0</v>
      </c>
      <c r="N119" s="32">
        <f t="shared" si="4"/>
        <v>24681.41</v>
      </c>
    </row>
    <row r="120" spans="1:15" s="15" customFormat="1" ht="24.95" customHeight="1" x14ac:dyDescent="0.2">
      <c r="A120" s="29">
        <v>104</v>
      </c>
      <c r="B120" s="3" t="s">
        <v>100</v>
      </c>
      <c r="C120" s="6" t="s">
        <v>295</v>
      </c>
      <c r="D120" s="3" t="s">
        <v>11</v>
      </c>
      <c r="E120" s="32">
        <v>935</v>
      </c>
      <c r="F120" s="32">
        <v>7964.8899999999994</v>
      </c>
      <c r="G120" s="32">
        <v>729.11</v>
      </c>
      <c r="H120" s="32">
        <v>250</v>
      </c>
      <c r="I120" s="32">
        <v>475</v>
      </c>
      <c r="J120" s="32">
        <v>0</v>
      </c>
      <c r="K120" s="32">
        <v>0</v>
      </c>
      <c r="L120" s="32">
        <v>0</v>
      </c>
      <c r="M120" s="32">
        <v>289</v>
      </c>
      <c r="N120" s="32">
        <f t="shared" si="4"/>
        <v>10643</v>
      </c>
    </row>
    <row r="121" spans="1:15" s="15" customFormat="1" ht="24.95" customHeight="1" x14ac:dyDescent="0.2">
      <c r="A121" s="29">
        <v>105</v>
      </c>
      <c r="B121" s="3" t="s">
        <v>101</v>
      </c>
      <c r="C121" s="6" t="s">
        <v>295</v>
      </c>
      <c r="D121" s="3" t="s">
        <v>3</v>
      </c>
      <c r="E121" s="32">
        <v>935</v>
      </c>
      <c r="F121" s="32">
        <v>8635.73</v>
      </c>
      <c r="G121" s="32">
        <v>780.29</v>
      </c>
      <c r="H121" s="32">
        <v>250</v>
      </c>
      <c r="I121" s="32">
        <v>475</v>
      </c>
      <c r="J121" s="32">
        <v>0</v>
      </c>
      <c r="K121" s="32">
        <v>0</v>
      </c>
      <c r="L121" s="32">
        <v>0</v>
      </c>
      <c r="M121" s="32">
        <v>266</v>
      </c>
      <c r="N121" s="32">
        <f t="shared" si="4"/>
        <v>11342.02</v>
      </c>
    </row>
    <row r="122" spans="1:15" s="15" customFormat="1" ht="24.95" customHeight="1" x14ac:dyDescent="0.2">
      <c r="A122" s="29">
        <v>106</v>
      </c>
      <c r="B122" s="3" t="s">
        <v>102</v>
      </c>
      <c r="C122" s="6" t="s">
        <v>295</v>
      </c>
      <c r="D122" s="3" t="s">
        <v>2</v>
      </c>
      <c r="E122" s="32">
        <v>686</v>
      </c>
      <c r="F122" s="32">
        <v>5575.78</v>
      </c>
      <c r="G122" s="32">
        <v>491.95</v>
      </c>
      <c r="H122" s="32">
        <v>250</v>
      </c>
      <c r="I122" s="32">
        <v>475</v>
      </c>
      <c r="J122" s="32">
        <v>0</v>
      </c>
      <c r="K122" s="32">
        <v>0</v>
      </c>
      <c r="L122" s="32">
        <v>0</v>
      </c>
      <c r="M122" s="32">
        <v>0</v>
      </c>
      <c r="N122" s="32">
        <f t="shared" si="4"/>
        <v>7478.73</v>
      </c>
    </row>
    <row r="123" spans="1:15" s="15" customFormat="1" ht="24.95" customHeight="1" x14ac:dyDescent="0.2">
      <c r="A123" s="29">
        <v>107</v>
      </c>
      <c r="B123" s="3" t="s">
        <v>103</v>
      </c>
      <c r="C123" s="6" t="s">
        <v>295</v>
      </c>
      <c r="D123" s="3" t="s">
        <v>3</v>
      </c>
      <c r="E123" s="32">
        <v>935</v>
      </c>
      <c r="F123" s="32">
        <v>7788.02</v>
      </c>
      <c r="G123" s="32">
        <v>652.4</v>
      </c>
      <c r="H123" s="32">
        <v>250</v>
      </c>
      <c r="I123" s="32">
        <v>400</v>
      </c>
      <c r="J123" s="32">
        <v>0</v>
      </c>
      <c r="K123" s="32">
        <v>0</v>
      </c>
      <c r="L123" s="32">
        <v>0</v>
      </c>
      <c r="M123" s="32">
        <v>0</v>
      </c>
      <c r="N123" s="32">
        <f t="shared" si="4"/>
        <v>10025.42</v>
      </c>
    </row>
    <row r="124" spans="1:15" s="15" customFormat="1" ht="24.95" customHeight="1" x14ac:dyDescent="0.2">
      <c r="A124" s="29">
        <v>108</v>
      </c>
      <c r="B124" s="3" t="s">
        <v>104</v>
      </c>
      <c r="C124" s="6" t="s">
        <v>295</v>
      </c>
      <c r="D124" s="3" t="s">
        <v>3</v>
      </c>
      <c r="E124" s="32">
        <v>935</v>
      </c>
      <c r="F124" s="32">
        <v>8477.33</v>
      </c>
      <c r="G124" s="32">
        <v>769.6</v>
      </c>
      <c r="H124" s="32">
        <v>250</v>
      </c>
      <c r="I124" s="32">
        <v>475</v>
      </c>
      <c r="J124" s="32">
        <v>0</v>
      </c>
      <c r="K124" s="32">
        <v>0</v>
      </c>
      <c r="L124" s="32">
        <v>0</v>
      </c>
      <c r="M124" s="32">
        <v>289</v>
      </c>
      <c r="N124" s="32">
        <f t="shared" si="4"/>
        <v>11195.93</v>
      </c>
    </row>
    <row r="125" spans="1:15" s="15" customFormat="1" ht="24.95" customHeight="1" x14ac:dyDescent="0.2">
      <c r="A125" s="29">
        <v>109</v>
      </c>
      <c r="B125" s="3" t="s">
        <v>105</v>
      </c>
      <c r="C125" s="6" t="s">
        <v>295</v>
      </c>
      <c r="D125" s="3" t="s">
        <v>7</v>
      </c>
      <c r="E125" s="32">
        <v>2375</v>
      </c>
      <c r="F125" s="32">
        <v>12411.59</v>
      </c>
      <c r="G125" s="32">
        <v>1233.6600000000001</v>
      </c>
      <c r="H125" s="32">
        <v>250</v>
      </c>
      <c r="I125" s="32">
        <v>475</v>
      </c>
      <c r="J125" s="32">
        <v>375</v>
      </c>
      <c r="K125" s="32">
        <v>0</v>
      </c>
      <c r="L125" s="32">
        <v>0</v>
      </c>
      <c r="M125" s="32">
        <v>414</v>
      </c>
      <c r="N125" s="32">
        <f t="shared" si="4"/>
        <v>17534.25</v>
      </c>
    </row>
    <row r="126" spans="1:15" s="15" customFormat="1" ht="24.95" customHeight="1" x14ac:dyDescent="0.2">
      <c r="A126" s="29">
        <v>110</v>
      </c>
      <c r="B126" s="3" t="s">
        <v>106</v>
      </c>
      <c r="C126" s="6" t="s">
        <v>295</v>
      </c>
      <c r="D126" s="3" t="s">
        <v>11</v>
      </c>
      <c r="E126" s="32">
        <v>935</v>
      </c>
      <c r="F126" s="32">
        <v>7538.65</v>
      </c>
      <c r="G126" s="32">
        <v>687.15</v>
      </c>
      <c r="H126" s="32">
        <v>250</v>
      </c>
      <c r="I126" s="32">
        <v>475</v>
      </c>
      <c r="J126" s="32">
        <v>0</v>
      </c>
      <c r="K126" s="32">
        <v>0</v>
      </c>
      <c r="L126" s="32">
        <v>0</v>
      </c>
      <c r="M126" s="32">
        <v>184</v>
      </c>
      <c r="N126" s="32">
        <f t="shared" si="4"/>
        <v>10069.799999999999</v>
      </c>
    </row>
    <row r="127" spans="1:15" s="15" customFormat="1" ht="24.95" customHeight="1" x14ac:dyDescent="0.2">
      <c r="A127" s="29">
        <v>111</v>
      </c>
      <c r="B127" s="3" t="s">
        <v>108</v>
      </c>
      <c r="C127" s="6" t="s">
        <v>295</v>
      </c>
      <c r="D127" s="3" t="s">
        <v>14</v>
      </c>
      <c r="E127" s="32">
        <v>712</v>
      </c>
      <c r="F127" s="32">
        <v>6491.78</v>
      </c>
      <c r="G127" s="32">
        <v>591.88</v>
      </c>
      <c r="H127" s="32">
        <v>250</v>
      </c>
      <c r="I127" s="32">
        <v>475</v>
      </c>
      <c r="J127" s="32">
        <v>0</v>
      </c>
      <c r="K127" s="32">
        <v>0</v>
      </c>
      <c r="L127" s="32">
        <v>0</v>
      </c>
      <c r="M127" s="32">
        <v>248</v>
      </c>
      <c r="N127" s="32">
        <f t="shared" si="4"/>
        <v>8768.66</v>
      </c>
    </row>
    <row r="128" spans="1:15" s="15" customFormat="1" ht="24.95" customHeight="1" x14ac:dyDescent="0.2">
      <c r="A128" s="29">
        <v>112</v>
      </c>
      <c r="B128" s="3" t="s">
        <v>110</v>
      </c>
      <c r="C128" s="6" t="s">
        <v>295</v>
      </c>
      <c r="D128" s="3" t="s">
        <v>3</v>
      </c>
      <c r="E128" s="32">
        <v>935</v>
      </c>
      <c r="F128" s="32">
        <v>8186.07</v>
      </c>
      <c r="G128" s="32">
        <v>738.29</v>
      </c>
      <c r="H128" s="32">
        <v>250</v>
      </c>
      <c r="I128" s="32">
        <v>475</v>
      </c>
      <c r="J128" s="32">
        <v>0</v>
      </c>
      <c r="K128" s="32">
        <v>0</v>
      </c>
      <c r="L128" s="32">
        <v>0</v>
      </c>
      <c r="M128" s="32">
        <v>184</v>
      </c>
      <c r="N128" s="32">
        <f t="shared" si="4"/>
        <v>10768.36</v>
      </c>
    </row>
    <row r="129" spans="1:26" s="15" customFormat="1" ht="24.95" customHeight="1" x14ac:dyDescent="0.2">
      <c r="A129" s="29">
        <v>113</v>
      </c>
      <c r="B129" s="3" t="s">
        <v>315</v>
      </c>
      <c r="C129" s="6" t="s">
        <v>295</v>
      </c>
      <c r="D129" s="3" t="s">
        <v>13</v>
      </c>
      <c r="E129" s="32">
        <v>1178</v>
      </c>
      <c r="F129" s="32">
        <v>8928.34</v>
      </c>
      <c r="G129" s="32">
        <v>758.19</v>
      </c>
      <c r="H129" s="32">
        <v>250</v>
      </c>
      <c r="I129" s="32">
        <v>475</v>
      </c>
      <c r="J129" s="32">
        <v>0</v>
      </c>
      <c r="K129" s="32">
        <v>0</v>
      </c>
      <c r="L129" s="32">
        <v>0</v>
      </c>
      <c r="M129" s="32">
        <v>206</v>
      </c>
      <c r="N129" s="32">
        <f t="shared" si="4"/>
        <v>11795.53</v>
      </c>
    </row>
    <row r="130" spans="1:26" s="15" customFormat="1" ht="24.95" customHeight="1" x14ac:dyDescent="0.2">
      <c r="A130" s="29">
        <v>114</v>
      </c>
      <c r="B130" s="3" t="s">
        <v>111</v>
      </c>
      <c r="C130" s="6" t="s">
        <v>295</v>
      </c>
      <c r="D130" s="3" t="s">
        <v>164</v>
      </c>
      <c r="E130" s="32">
        <v>791</v>
      </c>
      <c r="F130" s="32">
        <v>6845.78</v>
      </c>
      <c r="G130" s="32">
        <v>600.57000000000005</v>
      </c>
      <c r="H130" s="32">
        <v>250</v>
      </c>
      <c r="I130" s="32">
        <v>475</v>
      </c>
      <c r="J130" s="32">
        <v>0</v>
      </c>
      <c r="K130" s="32">
        <v>0</v>
      </c>
      <c r="L130" s="32">
        <v>0</v>
      </c>
      <c r="M130" s="32">
        <v>0</v>
      </c>
      <c r="N130" s="32">
        <f t="shared" si="4"/>
        <v>8962.35</v>
      </c>
    </row>
    <row r="131" spans="1:26" s="15" customFormat="1" ht="24.95" customHeight="1" x14ac:dyDescent="0.2">
      <c r="A131" s="29">
        <v>115</v>
      </c>
      <c r="B131" s="3" t="s">
        <v>154</v>
      </c>
      <c r="C131" s="6" t="s">
        <v>295</v>
      </c>
      <c r="D131" s="3" t="s">
        <v>14</v>
      </c>
      <c r="E131" s="32">
        <v>712</v>
      </c>
      <c r="F131" s="32">
        <v>5653.66</v>
      </c>
      <c r="G131" s="32">
        <v>464.51</v>
      </c>
      <c r="H131" s="32">
        <v>250</v>
      </c>
      <c r="I131" s="32">
        <v>400</v>
      </c>
      <c r="J131" s="32">
        <v>0</v>
      </c>
      <c r="K131" s="32">
        <v>0</v>
      </c>
      <c r="L131" s="32">
        <v>0</v>
      </c>
      <c r="M131" s="32">
        <v>0</v>
      </c>
      <c r="N131" s="32">
        <f t="shared" si="4"/>
        <v>7480.17</v>
      </c>
    </row>
    <row r="132" spans="1:26" s="15" customFormat="1" ht="24.95" customHeight="1" x14ac:dyDescent="0.2">
      <c r="A132" s="29">
        <v>116</v>
      </c>
      <c r="B132" s="3" t="s">
        <v>214</v>
      </c>
      <c r="C132" s="6" t="s">
        <v>295</v>
      </c>
      <c r="D132" s="3" t="s">
        <v>3</v>
      </c>
      <c r="E132" s="32">
        <v>935</v>
      </c>
      <c r="F132" s="32">
        <v>7788.02</v>
      </c>
      <c r="G132" s="32">
        <v>652.4</v>
      </c>
      <c r="H132" s="32">
        <v>250</v>
      </c>
      <c r="I132" s="32">
        <v>350</v>
      </c>
      <c r="J132" s="32">
        <v>0</v>
      </c>
      <c r="K132" s="32">
        <v>0</v>
      </c>
      <c r="L132" s="32">
        <v>0</v>
      </c>
      <c r="M132" s="32">
        <v>0</v>
      </c>
      <c r="N132" s="32">
        <f t="shared" si="4"/>
        <v>9975.42</v>
      </c>
    </row>
    <row r="133" spans="1:26" s="47" customFormat="1" ht="24.95" customHeight="1" x14ac:dyDescent="0.15">
      <c r="A133" s="29">
        <v>117</v>
      </c>
      <c r="B133" s="3" t="s">
        <v>167</v>
      </c>
      <c r="C133" s="6" t="s">
        <v>296</v>
      </c>
      <c r="D133" s="3" t="s">
        <v>18</v>
      </c>
      <c r="E133" s="32">
        <v>6450</v>
      </c>
      <c r="F133" s="32">
        <v>0</v>
      </c>
      <c r="G133" s="32">
        <v>0</v>
      </c>
      <c r="H133" s="32">
        <v>250</v>
      </c>
      <c r="I133" s="32">
        <v>145</v>
      </c>
      <c r="J133" s="32">
        <v>0</v>
      </c>
      <c r="K133" s="32">
        <v>0</v>
      </c>
      <c r="L133" s="32">
        <v>0</v>
      </c>
      <c r="M133" s="32">
        <v>0</v>
      </c>
      <c r="N133" s="32">
        <f t="shared" si="4"/>
        <v>6845</v>
      </c>
    </row>
    <row r="134" spans="1:26" s="47" customFormat="1" ht="24.95" customHeight="1" x14ac:dyDescent="0.15">
      <c r="A134" s="29">
        <v>118</v>
      </c>
      <c r="B134" s="3" t="s">
        <v>112</v>
      </c>
      <c r="C134" s="6" t="s">
        <v>296</v>
      </c>
      <c r="D134" s="3" t="s">
        <v>17</v>
      </c>
      <c r="E134" s="32">
        <v>4450</v>
      </c>
      <c r="F134" s="32">
        <v>0</v>
      </c>
      <c r="G134" s="32">
        <v>0</v>
      </c>
      <c r="H134" s="32">
        <v>250</v>
      </c>
      <c r="I134" s="32">
        <v>145</v>
      </c>
      <c r="J134" s="32">
        <v>0</v>
      </c>
      <c r="K134" s="32">
        <v>0</v>
      </c>
      <c r="L134" s="32">
        <v>0</v>
      </c>
      <c r="M134" s="32">
        <v>0</v>
      </c>
      <c r="N134" s="32">
        <f t="shared" ref="N134:N159" si="5">SUM(E134:M134)</f>
        <v>4845</v>
      </c>
    </row>
    <row r="135" spans="1:26" s="40" customFormat="1" ht="24.95" customHeight="1" x14ac:dyDescent="0.15">
      <c r="A135" s="29">
        <v>119</v>
      </c>
      <c r="B135" s="3" t="s">
        <v>264</v>
      </c>
      <c r="C135" s="6" t="s">
        <v>296</v>
      </c>
      <c r="D135" s="3" t="s">
        <v>18</v>
      </c>
      <c r="E135" s="32">
        <v>6450</v>
      </c>
      <c r="F135" s="32">
        <v>0</v>
      </c>
      <c r="G135" s="32">
        <v>0</v>
      </c>
      <c r="H135" s="32">
        <v>250</v>
      </c>
      <c r="I135" s="32">
        <v>0</v>
      </c>
      <c r="J135" s="32">
        <v>0</v>
      </c>
      <c r="K135" s="32">
        <v>0</v>
      </c>
      <c r="L135" s="32">
        <v>0</v>
      </c>
      <c r="M135" s="32">
        <v>0</v>
      </c>
      <c r="N135" s="32">
        <f t="shared" si="5"/>
        <v>6700</v>
      </c>
    </row>
    <row r="136" spans="1:26" s="47" customFormat="1" ht="24.95" customHeight="1" x14ac:dyDescent="0.15">
      <c r="A136" s="29">
        <v>120</v>
      </c>
      <c r="B136" s="3" t="s">
        <v>114</v>
      </c>
      <c r="C136" s="6" t="s">
        <v>296</v>
      </c>
      <c r="D136" s="3" t="s">
        <v>18</v>
      </c>
      <c r="E136" s="32">
        <v>6450</v>
      </c>
      <c r="F136" s="32">
        <v>0</v>
      </c>
      <c r="G136" s="32">
        <v>0</v>
      </c>
      <c r="H136" s="32">
        <v>250</v>
      </c>
      <c r="I136" s="32">
        <v>145</v>
      </c>
      <c r="J136" s="32">
        <v>0</v>
      </c>
      <c r="K136" s="32">
        <v>0</v>
      </c>
      <c r="L136" s="32">
        <v>0</v>
      </c>
      <c r="M136" s="32">
        <v>0</v>
      </c>
      <c r="N136" s="32">
        <f t="shared" si="5"/>
        <v>6845</v>
      </c>
    </row>
    <row r="137" spans="1:26" s="47" customFormat="1" ht="24.95" customHeight="1" x14ac:dyDescent="0.15">
      <c r="A137" s="29">
        <v>121</v>
      </c>
      <c r="B137" s="3" t="s">
        <v>113</v>
      </c>
      <c r="C137" s="6" t="s">
        <v>296</v>
      </c>
      <c r="D137" s="3" t="s">
        <v>18</v>
      </c>
      <c r="E137" s="32">
        <v>6450</v>
      </c>
      <c r="F137" s="32">
        <v>0</v>
      </c>
      <c r="G137" s="32">
        <v>0</v>
      </c>
      <c r="H137" s="32">
        <v>250</v>
      </c>
      <c r="I137" s="32">
        <v>145</v>
      </c>
      <c r="J137" s="32">
        <v>0</v>
      </c>
      <c r="K137" s="32">
        <v>0</v>
      </c>
      <c r="L137" s="32">
        <v>0</v>
      </c>
      <c r="M137" s="32">
        <v>0</v>
      </c>
      <c r="N137" s="32">
        <f t="shared" si="5"/>
        <v>6845</v>
      </c>
    </row>
    <row r="138" spans="1:26" s="47" customFormat="1" ht="24.95" customHeight="1" x14ac:dyDescent="0.15">
      <c r="A138" s="29">
        <v>122</v>
      </c>
      <c r="B138" s="3" t="s">
        <v>376</v>
      </c>
      <c r="C138" s="6" t="s">
        <v>296</v>
      </c>
      <c r="D138" s="3" t="s">
        <v>19</v>
      </c>
      <c r="E138" s="32">
        <v>10475</v>
      </c>
      <c r="F138" s="32">
        <v>0</v>
      </c>
      <c r="G138" s="32">
        <v>0</v>
      </c>
      <c r="H138" s="32">
        <v>250</v>
      </c>
      <c r="I138" s="32">
        <v>0</v>
      </c>
      <c r="J138" s="32">
        <v>375</v>
      </c>
      <c r="K138" s="32">
        <v>0</v>
      </c>
      <c r="L138" s="32">
        <v>0</v>
      </c>
      <c r="M138" s="32">
        <v>0</v>
      </c>
      <c r="N138" s="32">
        <f t="shared" ref="N138" si="6">SUM(E138:M138)</f>
        <v>11100</v>
      </c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spans="1:26" s="40" customFormat="1" ht="24.95" customHeight="1" x14ac:dyDescent="0.15">
      <c r="A139" s="29">
        <v>123</v>
      </c>
      <c r="B139" s="3" t="s">
        <v>340</v>
      </c>
      <c r="C139" s="6" t="s">
        <v>296</v>
      </c>
      <c r="D139" s="3" t="s">
        <v>162</v>
      </c>
      <c r="E139" s="32">
        <v>13275</v>
      </c>
      <c r="F139" s="32">
        <v>0</v>
      </c>
      <c r="G139" s="32">
        <v>0</v>
      </c>
      <c r="H139" s="32">
        <v>250</v>
      </c>
      <c r="I139" s="32">
        <v>0</v>
      </c>
      <c r="J139" s="32">
        <v>375</v>
      </c>
      <c r="K139" s="32">
        <v>0</v>
      </c>
      <c r="L139" s="32">
        <v>0</v>
      </c>
      <c r="M139" s="32">
        <v>0</v>
      </c>
      <c r="N139" s="32">
        <f t="shared" si="5"/>
        <v>13900</v>
      </c>
    </row>
    <row r="140" spans="1:26" s="40" customFormat="1" ht="24.95" customHeight="1" x14ac:dyDescent="0.15">
      <c r="A140" s="29">
        <v>124</v>
      </c>
      <c r="B140" s="3" t="s">
        <v>246</v>
      </c>
      <c r="C140" s="6" t="s">
        <v>296</v>
      </c>
      <c r="D140" s="3" t="s">
        <v>18</v>
      </c>
      <c r="E140" s="32">
        <v>6450</v>
      </c>
      <c r="F140" s="32">
        <v>0</v>
      </c>
      <c r="G140" s="32">
        <v>0</v>
      </c>
      <c r="H140" s="32">
        <v>250</v>
      </c>
      <c r="I140" s="32">
        <v>0</v>
      </c>
      <c r="J140" s="32">
        <v>0</v>
      </c>
      <c r="K140" s="32">
        <v>0</v>
      </c>
      <c r="L140" s="32">
        <v>0</v>
      </c>
      <c r="M140" s="32">
        <v>0</v>
      </c>
      <c r="N140" s="32">
        <f t="shared" si="5"/>
        <v>6700</v>
      </c>
    </row>
    <row r="141" spans="1:26" s="40" customFormat="1" ht="24.95" customHeight="1" x14ac:dyDescent="0.15">
      <c r="A141" s="42">
        <v>125</v>
      </c>
      <c r="B141" s="3" t="s">
        <v>271</v>
      </c>
      <c r="C141" s="6" t="s">
        <v>296</v>
      </c>
      <c r="D141" s="3" t="s">
        <v>18</v>
      </c>
      <c r="E141" s="32">
        <v>6450</v>
      </c>
      <c r="F141" s="32">
        <v>0</v>
      </c>
      <c r="G141" s="32">
        <v>0</v>
      </c>
      <c r="H141" s="32">
        <v>250</v>
      </c>
      <c r="I141" s="32">
        <v>0</v>
      </c>
      <c r="J141" s="32">
        <v>0</v>
      </c>
      <c r="K141" s="32">
        <v>0</v>
      </c>
      <c r="L141" s="32">
        <v>0</v>
      </c>
      <c r="M141" s="32">
        <v>0</v>
      </c>
      <c r="N141" s="32">
        <f t="shared" si="5"/>
        <v>6700</v>
      </c>
    </row>
    <row r="142" spans="1:26" s="40" customFormat="1" ht="24.95" customHeight="1" x14ac:dyDescent="0.15">
      <c r="A142" s="29">
        <v>126</v>
      </c>
      <c r="B142" s="3" t="s">
        <v>281</v>
      </c>
      <c r="C142" s="6" t="s">
        <v>296</v>
      </c>
      <c r="D142" s="3" t="s">
        <v>18</v>
      </c>
      <c r="E142" s="32">
        <v>6450</v>
      </c>
      <c r="F142" s="32">
        <v>0</v>
      </c>
      <c r="G142" s="32">
        <v>0</v>
      </c>
      <c r="H142" s="32">
        <v>250</v>
      </c>
      <c r="I142" s="32">
        <v>0</v>
      </c>
      <c r="J142" s="32">
        <v>0</v>
      </c>
      <c r="K142" s="32">
        <v>0</v>
      </c>
      <c r="L142" s="32">
        <v>0</v>
      </c>
      <c r="M142" s="32">
        <v>0</v>
      </c>
      <c r="N142" s="32">
        <f t="shared" si="5"/>
        <v>6700</v>
      </c>
    </row>
    <row r="143" spans="1:26" s="40" customFormat="1" ht="24.95" customHeight="1" x14ac:dyDescent="0.15">
      <c r="A143" s="29">
        <v>127</v>
      </c>
      <c r="B143" s="3" t="s">
        <v>329</v>
      </c>
      <c r="C143" s="6" t="s">
        <v>296</v>
      </c>
      <c r="D143" s="3" t="s">
        <v>18</v>
      </c>
      <c r="E143" s="32">
        <v>6450</v>
      </c>
      <c r="F143" s="32">
        <v>0</v>
      </c>
      <c r="G143" s="32">
        <v>0</v>
      </c>
      <c r="H143" s="32">
        <v>250</v>
      </c>
      <c r="I143" s="32">
        <v>0</v>
      </c>
      <c r="J143" s="32">
        <v>0</v>
      </c>
      <c r="K143" s="32">
        <v>0</v>
      </c>
      <c r="L143" s="32">
        <v>0</v>
      </c>
      <c r="M143" s="32">
        <v>0</v>
      </c>
      <c r="N143" s="32">
        <f t="shared" ref="N143" si="7">SUM(E143:M143)</f>
        <v>6700</v>
      </c>
    </row>
    <row r="144" spans="1:26" s="40" customFormat="1" ht="24.95" customHeight="1" x14ac:dyDescent="0.15">
      <c r="A144" s="42">
        <v>128</v>
      </c>
      <c r="B144" s="3" t="s">
        <v>155</v>
      </c>
      <c r="C144" s="6" t="s">
        <v>296</v>
      </c>
      <c r="D144" s="3" t="s">
        <v>19</v>
      </c>
      <c r="E144" s="32">
        <v>10475</v>
      </c>
      <c r="F144" s="32">
        <v>0</v>
      </c>
      <c r="G144" s="32">
        <v>0</v>
      </c>
      <c r="H144" s="36">
        <v>250</v>
      </c>
      <c r="I144" s="32">
        <v>0</v>
      </c>
      <c r="J144" s="32">
        <v>375</v>
      </c>
      <c r="K144" s="32">
        <v>0</v>
      </c>
      <c r="L144" s="32">
        <v>0</v>
      </c>
      <c r="M144" s="32">
        <v>0</v>
      </c>
      <c r="N144" s="32">
        <f t="shared" si="5"/>
        <v>11100</v>
      </c>
    </row>
    <row r="145" spans="1:16" s="47" customFormat="1" ht="24.95" customHeight="1" x14ac:dyDescent="0.15">
      <c r="A145" s="29">
        <v>129</v>
      </c>
      <c r="B145" s="3" t="s">
        <v>178</v>
      </c>
      <c r="C145" s="6" t="s">
        <v>296</v>
      </c>
      <c r="D145" s="3" t="s">
        <v>17</v>
      </c>
      <c r="E145" s="32">
        <v>4450</v>
      </c>
      <c r="F145" s="32">
        <v>0</v>
      </c>
      <c r="G145" s="32">
        <v>0</v>
      </c>
      <c r="H145" s="32">
        <v>250</v>
      </c>
      <c r="I145" s="32">
        <v>145</v>
      </c>
      <c r="J145" s="32">
        <v>0</v>
      </c>
      <c r="K145" s="32">
        <v>0</v>
      </c>
      <c r="L145" s="32">
        <v>0</v>
      </c>
      <c r="M145" s="32">
        <v>0</v>
      </c>
      <c r="N145" s="32">
        <f t="shared" si="5"/>
        <v>4845</v>
      </c>
    </row>
    <row r="146" spans="1:16" s="47" customFormat="1" ht="24.95" customHeight="1" x14ac:dyDescent="0.15">
      <c r="A146" s="29">
        <v>130</v>
      </c>
      <c r="B146" s="3" t="s">
        <v>168</v>
      </c>
      <c r="C146" s="6" t="s">
        <v>296</v>
      </c>
      <c r="D146" s="3" t="s">
        <v>16</v>
      </c>
      <c r="E146" s="36">
        <v>3350</v>
      </c>
      <c r="F146" s="36">
        <v>0</v>
      </c>
      <c r="G146" s="36">
        <v>0</v>
      </c>
      <c r="H146" s="36">
        <v>250</v>
      </c>
      <c r="I146" s="36">
        <v>145</v>
      </c>
      <c r="J146" s="36">
        <v>0</v>
      </c>
      <c r="K146" s="36">
        <v>0</v>
      </c>
      <c r="L146" s="36">
        <v>0</v>
      </c>
      <c r="M146" s="36">
        <v>0</v>
      </c>
      <c r="N146" s="36">
        <f t="shared" si="5"/>
        <v>3745</v>
      </c>
    </row>
    <row r="147" spans="1:16" s="47" customFormat="1" ht="24.95" customHeight="1" x14ac:dyDescent="0.15">
      <c r="A147" s="29">
        <v>131</v>
      </c>
      <c r="B147" s="3" t="s">
        <v>115</v>
      </c>
      <c r="C147" s="6" t="s">
        <v>296</v>
      </c>
      <c r="D147" s="3" t="s">
        <v>16</v>
      </c>
      <c r="E147" s="32">
        <v>3350</v>
      </c>
      <c r="F147" s="32">
        <v>0</v>
      </c>
      <c r="G147" s="32">
        <v>0</v>
      </c>
      <c r="H147" s="32">
        <v>250</v>
      </c>
      <c r="I147" s="32">
        <v>145</v>
      </c>
      <c r="J147" s="32">
        <v>0</v>
      </c>
      <c r="K147" s="32">
        <v>0</v>
      </c>
      <c r="L147" s="32">
        <v>0</v>
      </c>
      <c r="M147" s="32">
        <v>0</v>
      </c>
      <c r="N147" s="32">
        <f t="shared" si="5"/>
        <v>3745</v>
      </c>
    </row>
    <row r="148" spans="1:16" s="47" customFormat="1" ht="24.95" customHeight="1" x14ac:dyDescent="0.15">
      <c r="A148" s="29">
        <v>132</v>
      </c>
      <c r="B148" s="3" t="s">
        <v>116</v>
      </c>
      <c r="C148" s="6" t="s">
        <v>296</v>
      </c>
      <c r="D148" s="3" t="s">
        <v>17</v>
      </c>
      <c r="E148" s="32">
        <v>4450</v>
      </c>
      <c r="F148" s="32">
        <v>0</v>
      </c>
      <c r="G148" s="32">
        <v>0</v>
      </c>
      <c r="H148" s="32">
        <v>250</v>
      </c>
      <c r="I148" s="32">
        <v>145</v>
      </c>
      <c r="J148" s="32">
        <v>0</v>
      </c>
      <c r="K148" s="32">
        <v>0</v>
      </c>
      <c r="L148" s="32">
        <v>0</v>
      </c>
      <c r="M148" s="32">
        <v>0</v>
      </c>
      <c r="N148" s="32">
        <f t="shared" si="5"/>
        <v>4845</v>
      </c>
    </row>
    <row r="149" spans="1:16" s="47" customFormat="1" ht="24.95" customHeight="1" x14ac:dyDescent="0.15">
      <c r="A149" s="29">
        <v>133</v>
      </c>
      <c r="B149" s="3" t="s">
        <v>117</v>
      </c>
      <c r="C149" s="6" t="s">
        <v>296</v>
      </c>
      <c r="D149" s="3" t="s">
        <v>18</v>
      </c>
      <c r="E149" s="32">
        <v>6450</v>
      </c>
      <c r="F149" s="32">
        <v>0</v>
      </c>
      <c r="G149" s="32">
        <v>0</v>
      </c>
      <c r="H149" s="32">
        <v>250</v>
      </c>
      <c r="I149" s="32">
        <v>145</v>
      </c>
      <c r="J149" s="32">
        <v>0</v>
      </c>
      <c r="K149" s="32">
        <v>0</v>
      </c>
      <c r="L149" s="32">
        <v>0</v>
      </c>
      <c r="M149" s="32">
        <v>0</v>
      </c>
      <c r="N149" s="32">
        <f t="shared" si="5"/>
        <v>6845</v>
      </c>
    </row>
    <row r="150" spans="1:16" s="47" customFormat="1" ht="24.95" customHeight="1" x14ac:dyDescent="0.15">
      <c r="A150" s="29">
        <v>134</v>
      </c>
      <c r="B150" s="3" t="s">
        <v>211</v>
      </c>
      <c r="C150" s="6" t="s">
        <v>296</v>
      </c>
      <c r="D150" s="3" t="s">
        <v>18</v>
      </c>
      <c r="E150" s="36">
        <v>6450</v>
      </c>
      <c r="F150" s="36">
        <v>0</v>
      </c>
      <c r="G150" s="36">
        <v>0</v>
      </c>
      <c r="H150" s="36">
        <v>250</v>
      </c>
      <c r="I150" s="36">
        <v>100</v>
      </c>
      <c r="J150" s="36">
        <v>0</v>
      </c>
      <c r="K150" s="36">
        <v>0</v>
      </c>
      <c r="L150" s="36">
        <v>0</v>
      </c>
      <c r="M150" s="36">
        <v>0</v>
      </c>
      <c r="N150" s="36">
        <f t="shared" si="5"/>
        <v>6800</v>
      </c>
    </row>
    <row r="151" spans="1:16" s="40" customFormat="1" ht="24.95" customHeight="1" x14ac:dyDescent="0.15">
      <c r="A151" s="29">
        <v>135</v>
      </c>
      <c r="B151" s="3" t="s">
        <v>171</v>
      </c>
      <c r="C151" s="6" t="s">
        <v>296</v>
      </c>
      <c r="D151" s="3" t="s">
        <v>19</v>
      </c>
      <c r="E151" s="32">
        <v>10475</v>
      </c>
      <c r="F151" s="32">
        <v>0</v>
      </c>
      <c r="G151" s="32">
        <v>0</v>
      </c>
      <c r="H151" s="36">
        <v>250</v>
      </c>
      <c r="I151" s="32">
        <v>0</v>
      </c>
      <c r="J151" s="32">
        <v>375</v>
      </c>
      <c r="K151" s="32">
        <v>0</v>
      </c>
      <c r="L151" s="32">
        <v>0</v>
      </c>
      <c r="M151" s="32">
        <v>0</v>
      </c>
      <c r="N151" s="32">
        <f t="shared" si="5"/>
        <v>11100</v>
      </c>
      <c r="P151" s="41"/>
    </row>
    <row r="152" spans="1:16" s="40" customFormat="1" ht="24.95" customHeight="1" x14ac:dyDescent="0.15">
      <c r="A152" s="29">
        <v>136</v>
      </c>
      <c r="B152" s="3" t="s">
        <v>307</v>
      </c>
      <c r="C152" s="6" t="s">
        <v>296</v>
      </c>
      <c r="D152" s="3" t="s">
        <v>18</v>
      </c>
      <c r="E152" s="32">
        <v>6450</v>
      </c>
      <c r="F152" s="32">
        <v>0</v>
      </c>
      <c r="G152" s="32">
        <v>0</v>
      </c>
      <c r="H152" s="32">
        <v>250</v>
      </c>
      <c r="I152" s="32">
        <v>0</v>
      </c>
      <c r="J152" s="32">
        <v>0</v>
      </c>
      <c r="K152" s="32">
        <v>0</v>
      </c>
      <c r="L152" s="32">
        <v>0</v>
      </c>
      <c r="M152" s="32">
        <v>0</v>
      </c>
      <c r="N152" s="32">
        <f t="shared" ref="N152:N153" si="8">SUM(E152:M152)</f>
        <v>6700</v>
      </c>
    </row>
    <row r="153" spans="1:16" s="40" customFormat="1" ht="24.95" customHeight="1" x14ac:dyDescent="0.15">
      <c r="A153" s="29">
        <v>137</v>
      </c>
      <c r="B153" s="3" t="s">
        <v>319</v>
      </c>
      <c r="C153" s="6" t="s">
        <v>296</v>
      </c>
      <c r="D153" s="3" t="s">
        <v>16</v>
      </c>
      <c r="E153" s="32">
        <v>3350</v>
      </c>
      <c r="F153" s="32">
        <v>0</v>
      </c>
      <c r="G153" s="32">
        <v>0</v>
      </c>
      <c r="H153" s="32">
        <v>250</v>
      </c>
      <c r="I153" s="32">
        <v>0</v>
      </c>
      <c r="J153" s="32">
        <v>0</v>
      </c>
      <c r="K153" s="32">
        <v>0</v>
      </c>
      <c r="L153" s="32">
        <v>0</v>
      </c>
      <c r="M153" s="32">
        <v>0</v>
      </c>
      <c r="N153" s="32">
        <f t="shared" si="8"/>
        <v>3600</v>
      </c>
      <c r="O153" s="41"/>
    </row>
    <row r="154" spans="1:16" s="47" customFormat="1" ht="24.95" customHeight="1" x14ac:dyDescent="0.15">
      <c r="A154" s="29">
        <v>138</v>
      </c>
      <c r="B154" s="3" t="s">
        <v>172</v>
      </c>
      <c r="C154" s="6" t="s">
        <v>296</v>
      </c>
      <c r="D154" s="3" t="s">
        <v>18</v>
      </c>
      <c r="E154" s="36">
        <v>6450</v>
      </c>
      <c r="F154" s="36">
        <v>0</v>
      </c>
      <c r="G154" s="36">
        <v>0</v>
      </c>
      <c r="H154" s="36">
        <v>250</v>
      </c>
      <c r="I154" s="36">
        <v>100</v>
      </c>
      <c r="J154" s="36">
        <v>0</v>
      </c>
      <c r="K154" s="36">
        <v>0</v>
      </c>
      <c r="L154" s="36">
        <v>0</v>
      </c>
      <c r="M154" s="36">
        <v>0</v>
      </c>
      <c r="N154" s="36">
        <f t="shared" si="5"/>
        <v>6800</v>
      </c>
    </row>
    <row r="155" spans="1:16" s="40" customFormat="1" ht="24.95" customHeight="1" x14ac:dyDescent="0.15">
      <c r="A155" s="29">
        <v>139</v>
      </c>
      <c r="B155" s="3" t="s">
        <v>377</v>
      </c>
      <c r="C155" s="6" t="s">
        <v>296</v>
      </c>
      <c r="D155" s="3" t="s">
        <v>18</v>
      </c>
      <c r="E155" s="32">
        <v>6450</v>
      </c>
      <c r="F155" s="32">
        <v>0</v>
      </c>
      <c r="G155" s="32">
        <v>0</v>
      </c>
      <c r="H155" s="32">
        <v>250</v>
      </c>
      <c r="I155" s="32">
        <v>0</v>
      </c>
      <c r="J155" s="32">
        <v>0</v>
      </c>
      <c r="K155" s="32">
        <v>0</v>
      </c>
      <c r="L155" s="32">
        <v>0</v>
      </c>
      <c r="M155" s="32">
        <v>0</v>
      </c>
      <c r="N155" s="32">
        <f t="shared" ref="N155" si="9">SUM(E155:M155)</f>
        <v>6700</v>
      </c>
    </row>
    <row r="156" spans="1:16" s="47" customFormat="1" ht="24.95" customHeight="1" x14ac:dyDescent="0.15">
      <c r="A156" s="29">
        <v>140</v>
      </c>
      <c r="B156" s="3" t="s">
        <v>182</v>
      </c>
      <c r="C156" s="6" t="s">
        <v>296</v>
      </c>
      <c r="D156" s="3" t="s">
        <v>18</v>
      </c>
      <c r="E156" s="36">
        <v>6450</v>
      </c>
      <c r="F156" s="36">
        <v>0</v>
      </c>
      <c r="G156" s="36">
        <v>0</v>
      </c>
      <c r="H156" s="36">
        <v>250</v>
      </c>
      <c r="I156" s="36">
        <v>100</v>
      </c>
      <c r="J156" s="36">
        <v>0</v>
      </c>
      <c r="K156" s="36">
        <v>0</v>
      </c>
      <c r="L156" s="36">
        <v>0</v>
      </c>
      <c r="M156" s="36">
        <v>0</v>
      </c>
      <c r="N156" s="36">
        <f t="shared" si="5"/>
        <v>6800</v>
      </c>
    </row>
    <row r="157" spans="1:16" s="40" customFormat="1" ht="24.95" customHeight="1" x14ac:dyDescent="0.15">
      <c r="A157" s="29">
        <v>141</v>
      </c>
      <c r="B157" s="3" t="s">
        <v>245</v>
      </c>
      <c r="C157" s="6" t="s">
        <v>296</v>
      </c>
      <c r="D157" s="3" t="s">
        <v>18</v>
      </c>
      <c r="E157" s="32">
        <v>6450</v>
      </c>
      <c r="F157" s="32">
        <v>0</v>
      </c>
      <c r="G157" s="32">
        <v>0</v>
      </c>
      <c r="H157" s="32">
        <v>250</v>
      </c>
      <c r="I157" s="32">
        <v>0</v>
      </c>
      <c r="J157" s="32">
        <v>0</v>
      </c>
      <c r="K157" s="32">
        <v>0</v>
      </c>
      <c r="L157" s="32">
        <v>0</v>
      </c>
      <c r="M157" s="32">
        <v>0</v>
      </c>
      <c r="N157" s="32">
        <f t="shared" si="5"/>
        <v>6700</v>
      </c>
    </row>
    <row r="158" spans="1:16" s="40" customFormat="1" ht="24.95" customHeight="1" x14ac:dyDescent="0.15">
      <c r="A158" s="29">
        <v>142</v>
      </c>
      <c r="B158" s="3" t="s">
        <v>290</v>
      </c>
      <c r="C158" s="6" t="s">
        <v>296</v>
      </c>
      <c r="D158" s="3" t="s">
        <v>18</v>
      </c>
      <c r="E158" s="32">
        <v>6450</v>
      </c>
      <c r="F158" s="32">
        <v>0</v>
      </c>
      <c r="G158" s="32">
        <v>0</v>
      </c>
      <c r="H158" s="32">
        <v>250</v>
      </c>
      <c r="I158" s="32">
        <v>0</v>
      </c>
      <c r="J158" s="32">
        <v>0</v>
      </c>
      <c r="K158" s="32">
        <v>0</v>
      </c>
      <c r="L158" s="32">
        <v>0</v>
      </c>
      <c r="M158" s="32">
        <v>0</v>
      </c>
      <c r="N158" s="32">
        <f>SUM(E158:M158)</f>
        <v>6700</v>
      </c>
    </row>
    <row r="159" spans="1:16" s="47" customFormat="1" ht="24.95" customHeight="1" x14ac:dyDescent="0.15">
      <c r="A159" s="29">
        <v>143</v>
      </c>
      <c r="B159" s="3" t="s">
        <v>120</v>
      </c>
      <c r="C159" s="6" t="s">
        <v>296</v>
      </c>
      <c r="D159" s="3" t="s">
        <v>18</v>
      </c>
      <c r="E159" s="32">
        <v>6450</v>
      </c>
      <c r="F159" s="32">
        <v>0</v>
      </c>
      <c r="G159" s="32">
        <v>0</v>
      </c>
      <c r="H159" s="32">
        <v>250</v>
      </c>
      <c r="I159" s="32">
        <v>145</v>
      </c>
      <c r="J159" s="32">
        <v>0</v>
      </c>
      <c r="K159" s="32">
        <v>0</v>
      </c>
      <c r="L159" s="32">
        <v>0</v>
      </c>
      <c r="M159" s="32">
        <v>0</v>
      </c>
      <c r="N159" s="32">
        <f t="shared" si="5"/>
        <v>6845</v>
      </c>
    </row>
    <row r="160" spans="1:16" s="40" customFormat="1" ht="24.95" customHeight="1" x14ac:dyDescent="0.15">
      <c r="A160" s="29">
        <v>144</v>
      </c>
      <c r="B160" s="3" t="s">
        <v>244</v>
      </c>
      <c r="C160" s="6" t="s">
        <v>296</v>
      </c>
      <c r="D160" s="3" t="s">
        <v>16</v>
      </c>
      <c r="E160" s="32">
        <v>3350</v>
      </c>
      <c r="F160" s="32">
        <v>0</v>
      </c>
      <c r="G160" s="32">
        <v>0</v>
      </c>
      <c r="H160" s="32">
        <v>250</v>
      </c>
      <c r="I160" s="32">
        <v>0</v>
      </c>
      <c r="J160" s="32">
        <v>0</v>
      </c>
      <c r="K160" s="32">
        <v>0</v>
      </c>
      <c r="L160" s="32">
        <v>0</v>
      </c>
      <c r="M160" s="32">
        <v>0</v>
      </c>
      <c r="N160" s="32">
        <f t="shared" ref="N160:N185" si="10">SUM(E160:M160)</f>
        <v>3600</v>
      </c>
    </row>
    <row r="161" spans="1:14" s="40" customFormat="1" ht="24.95" customHeight="1" x14ac:dyDescent="0.15">
      <c r="A161" s="29">
        <v>145</v>
      </c>
      <c r="B161" s="3" t="s">
        <v>235</v>
      </c>
      <c r="C161" s="6" t="s">
        <v>296</v>
      </c>
      <c r="D161" s="3" t="s">
        <v>18</v>
      </c>
      <c r="E161" s="32">
        <v>6450</v>
      </c>
      <c r="F161" s="32">
        <v>0</v>
      </c>
      <c r="G161" s="32">
        <v>0</v>
      </c>
      <c r="H161" s="32">
        <v>250</v>
      </c>
      <c r="I161" s="32">
        <v>0</v>
      </c>
      <c r="J161" s="32">
        <v>0</v>
      </c>
      <c r="K161" s="32">
        <v>0</v>
      </c>
      <c r="L161" s="32">
        <v>0</v>
      </c>
      <c r="M161" s="32">
        <v>0</v>
      </c>
      <c r="N161" s="32">
        <f t="shared" si="10"/>
        <v>6700</v>
      </c>
    </row>
    <row r="162" spans="1:14" s="40" customFormat="1" ht="24.95" customHeight="1" x14ac:dyDescent="0.15">
      <c r="A162" s="29">
        <v>146</v>
      </c>
      <c r="B162" s="3" t="s">
        <v>251</v>
      </c>
      <c r="C162" s="6" t="s">
        <v>296</v>
      </c>
      <c r="D162" s="3" t="s">
        <v>17</v>
      </c>
      <c r="E162" s="32">
        <v>4450</v>
      </c>
      <c r="F162" s="32">
        <v>0</v>
      </c>
      <c r="G162" s="32">
        <v>0</v>
      </c>
      <c r="H162" s="32">
        <v>250</v>
      </c>
      <c r="I162" s="32">
        <v>0</v>
      </c>
      <c r="J162" s="32">
        <v>0</v>
      </c>
      <c r="K162" s="32">
        <v>0</v>
      </c>
      <c r="L162" s="32">
        <v>0</v>
      </c>
      <c r="M162" s="32">
        <v>0</v>
      </c>
      <c r="N162" s="32">
        <f t="shared" si="10"/>
        <v>4700</v>
      </c>
    </row>
    <row r="163" spans="1:14" s="40" customFormat="1" ht="24.95" customHeight="1" x14ac:dyDescent="0.15">
      <c r="A163" s="29">
        <v>147</v>
      </c>
      <c r="B163" s="54" t="s">
        <v>354</v>
      </c>
      <c r="C163" s="6" t="s">
        <v>296</v>
      </c>
      <c r="D163" s="3" t="s">
        <v>19</v>
      </c>
      <c r="E163" s="32">
        <v>10475</v>
      </c>
      <c r="F163" s="32">
        <v>0</v>
      </c>
      <c r="G163" s="32">
        <v>0</v>
      </c>
      <c r="H163" s="36">
        <v>250</v>
      </c>
      <c r="I163" s="32">
        <v>0</v>
      </c>
      <c r="J163" s="32">
        <v>375</v>
      </c>
      <c r="K163" s="32">
        <v>0</v>
      </c>
      <c r="L163" s="32">
        <v>0</v>
      </c>
      <c r="M163" s="32">
        <v>0</v>
      </c>
      <c r="N163" s="32">
        <f t="shared" si="10"/>
        <v>11100</v>
      </c>
    </row>
    <row r="164" spans="1:14" s="40" customFormat="1" ht="24.95" customHeight="1" x14ac:dyDescent="0.15">
      <c r="A164" s="29">
        <v>148</v>
      </c>
      <c r="B164" s="3" t="s">
        <v>270</v>
      </c>
      <c r="C164" s="6" t="s">
        <v>296</v>
      </c>
      <c r="D164" s="3" t="s">
        <v>18</v>
      </c>
      <c r="E164" s="32">
        <v>6450</v>
      </c>
      <c r="F164" s="32">
        <v>0</v>
      </c>
      <c r="G164" s="32">
        <v>0</v>
      </c>
      <c r="H164" s="32">
        <f>((250))</f>
        <v>250</v>
      </c>
      <c r="I164" s="32">
        <v>0</v>
      </c>
      <c r="J164" s="32">
        <v>0</v>
      </c>
      <c r="K164" s="32">
        <v>0</v>
      </c>
      <c r="L164" s="32">
        <v>0</v>
      </c>
      <c r="M164" s="32">
        <v>0</v>
      </c>
      <c r="N164" s="32">
        <f t="shared" si="10"/>
        <v>6700</v>
      </c>
    </row>
    <row r="165" spans="1:14" s="47" customFormat="1" ht="24.95" customHeight="1" x14ac:dyDescent="0.15">
      <c r="A165" s="29">
        <v>149</v>
      </c>
      <c r="B165" s="3" t="s">
        <v>212</v>
      </c>
      <c r="C165" s="6" t="s">
        <v>296</v>
      </c>
      <c r="D165" s="3" t="s">
        <v>16</v>
      </c>
      <c r="E165" s="36">
        <v>3350</v>
      </c>
      <c r="F165" s="36">
        <v>0</v>
      </c>
      <c r="G165" s="36">
        <v>0</v>
      </c>
      <c r="H165" s="36">
        <v>250</v>
      </c>
      <c r="I165" s="36">
        <v>100</v>
      </c>
      <c r="J165" s="36">
        <v>0</v>
      </c>
      <c r="K165" s="36">
        <v>0</v>
      </c>
      <c r="L165" s="36">
        <v>0</v>
      </c>
      <c r="M165" s="36">
        <v>0</v>
      </c>
      <c r="N165" s="36">
        <f t="shared" si="10"/>
        <v>3700</v>
      </c>
    </row>
    <row r="166" spans="1:14" s="40" customFormat="1" ht="24.95" customHeight="1" x14ac:dyDescent="0.15">
      <c r="A166" s="29">
        <v>150</v>
      </c>
      <c r="B166" s="3" t="s">
        <v>293</v>
      </c>
      <c r="C166" s="6" t="s">
        <v>296</v>
      </c>
      <c r="D166" s="3" t="s">
        <v>18</v>
      </c>
      <c r="E166" s="32">
        <v>6450</v>
      </c>
      <c r="F166" s="32">
        <v>0</v>
      </c>
      <c r="G166" s="32">
        <v>0</v>
      </c>
      <c r="H166" s="32">
        <v>250</v>
      </c>
      <c r="I166" s="32">
        <v>0</v>
      </c>
      <c r="J166" s="32">
        <v>0</v>
      </c>
      <c r="K166" s="32">
        <v>0</v>
      </c>
      <c r="L166" s="32">
        <v>0</v>
      </c>
      <c r="M166" s="32">
        <v>0</v>
      </c>
      <c r="N166" s="32">
        <f t="shared" ref="N166" si="11">SUM(E166:M166)</f>
        <v>6700</v>
      </c>
    </row>
    <row r="167" spans="1:14" s="47" customFormat="1" ht="24.95" customHeight="1" x14ac:dyDescent="0.15">
      <c r="A167" s="29">
        <v>151</v>
      </c>
      <c r="B167" s="3" t="s">
        <v>209</v>
      </c>
      <c r="C167" s="6" t="s">
        <v>296</v>
      </c>
      <c r="D167" s="3" t="s">
        <v>17</v>
      </c>
      <c r="E167" s="36">
        <v>4450</v>
      </c>
      <c r="F167" s="36">
        <v>0</v>
      </c>
      <c r="G167" s="36">
        <v>0</v>
      </c>
      <c r="H167" s="36">
        <v>250</v>
      </c>
      <c r="I167" s="36">
        <v>100</v>
      </c>
      <c r="J167" s="36">
        <v>0</v>
      </c>
      <c r="K167" s="36">
        <v>0</v>
      </c>
      <c r="L167" s="36">
        <v>0</v>
      </c>
      <c r="M167" s="36">
        <v>0</v>
      </c>
      <c r="N167" s="36">
        <f t="shared" si="10"/>
        <v>4800</v>
      </c>
    </row>
    <row r="168" spans="1:14" s="40" customFormat="1" ht="24.95" customHeight="1" x14ac:dyDescent="0.15">
      <c r="A168" s="29">
        <v>152</v>
      </c>
      <c r="B168" s="3" t="s">
        <v>122</v>
      </c>
      <c r="C168" s="6" t="s">
        <v>296</v>
      </c>
      <c r="D168" s="3" t="s">
        <v>19</v>
      </c>
      <c r="E168" s="32">
        <v>10475</v>
      </c>
      <c r="F168" s="32">
        <v>0</v>
      </c>
      <c r="G168" s="32">
        <v>0</v>
      </c>
      <c r="H168" s="36">
        <v>250</v>
      </c>
      <c r="I168" s="32">
        <v>0</v>
      </c>
      <c r="J168" s="32">
        <v>375</v>
      </c>
      <c r="K168" s="32">
        <v>0</v>
      </c>
      <c r="L168" s="32">
        <v>0</v>
      </c>
      <c r="M168" s="32">
        <v>0</v>
      </c>
      <c r="N168" s="32">
        <f t="shared" si="10"/>
        <v>11100</v>
      </c>
    </row>
    <row r="169" spans="1:14" s="40" customFormat="1" ht="24.95" customHeight="1" x14ac:dyDescent="0.15">
      <c r="A169" s="29">
        <v>153</v>
      </c>
      <c r="B169" s="3" t="s">
        <v>379</v>
      </c>
      <c r="C169" s="6" t="s">
        <v>296</v>
      </c>
      <c r="D169" s="3" t="s">
        <v>18</v>
      </c>
      <c r="E169" s="32">
        <v>6450</v>
      </c>
      <c r="F169" s="32">
        <v>0</v>
      </c>
      <c r="G169" s="32">
        <v>0</v>
      </c>
      <c r="H169" s="32">
        <v>250</v>
      </c>
      <c r="I169" s="32">
        <v>0</v>
      </c>
      <c r="J169" s="32">
        <v>0</v>
      </c>
      <c r="K169" s="32">
        <v>0</v>
      </c>
      <c r="L169" s="32">
        <v>0</v>
      </c>
      <c r="M169" s="32">
        <v>0</v>
      </c>
      <c r="N169" s="32">
        <f t="shared" ref="N169" si="12">SUM(E169:M169)</f>
        <v>6700</v>
      </c>
    </row>
    <row r="170" spans="1:14" s="47" customFormat="1" ht="24.95" customHeight="1" x14ac:dyDescent="0.15">
      <c r="A170" s="29">
        <v>154</v>
      </c>
      <c r="B170" s="3" t="s">
        <v>308</v>
      </c>
      <c r="C170" s="6" t="s">
        <v>296</v>
      </c>
      <c r="D170" s="3" t="s">
        <v>17</v>
      </c>
      <c r="E170" s="36">
        <v>4450</v>
      </c>
      <c r="F170" s="36">
        <v>0</v>
      </c>
      <c r="G170" s="36">
        <v>0</v>
      </c>
      <c r="H170" s="36">
        <v>250</v>
      </c>
      <c r="I170" s="36">
        <v>100</v>
      </c>
      <c r="J170" s="36">
        <v>0</v>
      </c>
      <c r="K170" s="36">
        <v>0</v>
      </c>
      <c r="L170" s="36">
        <v>0</v>
      </c>
      <c r="M170" s="36">
        <v>0</v>
      </c>
      <c r="N170" s="36">
        <f t="shared" si="10"/>
        <v>4800</v>
      </c>
    </row>
    <row r="171" spans="1:14" s="40" customFormat="1" ht="24.95" customHeight="1" x14ac:dyDescent="0.15">
      <c r="A171" s="29">
        <v>155</v>
      </c>
      <c r="B171" s="3" t="s">
        <v>236</v>
      </c>
      <c r="C171" s="6" t="s">
        <v>296</v>
      </c>
      <c r="D171" s="3" t="s">
        <v>18</v>
      </c>
      <c r="E171" s="32">
        <v>6450</v>
      </c>
      <c r="F171" s="32">
        <v>0</v>
      </c>
      <c r="G171" s="32">
        <v>0</v>
      </c>
      <c r="H171" s="32">
        <v>250</v>
      </c>
      <c r="I171" s="32">
        <v>0</v>
      </c>
      <c r="J171" s="32">
        <v>0</v>
      </c>
      <c r="K171" s="32">
        <v>0</v>
      </c>
      <c r="L171" s="32">
        <v>0</v>
      </c>
      <c r="M171" s="32">
        <v>0</v>
      </c>
      <c r="N171" s="32">
        <f t="shared" si="10"/>
        <v>6700</v>
      </c>
    </row>
    <row r="172" spans="1:14" s="40" customFormat="1" ht="24.95" customHeight="1" x14ac:dyDescent="0.15">
      <c r="A172" s="29">
        <v>156</v>
      </c>
      <c r="B172" s="3" t="s">
        <v>320</v>
      </c>
      <c r="C172" s="6" t="s">
        <v>296</v>
      </c>
      <c r="D172" s="3" t="s">
        <v>19</v>
      </c>
      <c r="E172" s="32">
        <v>10475</v>
      </c>
      <c r="F172" s="32">
        <v>0</v>
      </c>
      <c r="G172" s="32">
        <v>0</v>
      </c>
      <c r="H172" s="36">
        <v>250</v>
      </c>
      <c r="I172" s="32">
        <v>0</v>
      </c>
      <c r="J172" s="32">
        <v>375</v>
      </c>
      <c r="K172" s="32">
        <v>0</v>
      </c>
      <c r="L172" s="32">
        <v>0</v>
      </c>
      <c r="M172" s="32">
        <v>0</v>
      </c>
      <c r="N172" s="32">
        <f t="shared" ref="N172" si="13">SUM(E172:M172)</f>
        <v>11100</v>
      </c>
    </row>
    <row r="173" spans="1:14" s="47" customFormat="1" ht="24.95" customHeight="1" x14ac:dyDescent="0.15">
      <c r="A173" s="29">
        <v>157</v>
      </c>
      <c r="B173" s="3" t="s">
        <v>123</v>
      </c>
      <c r="C173" s="6" t="s">
        <v>296</v>
      </c>
      <c r="D173" s="3" t="s">
        <v>18</v>
      </c>
      <c r="E173" s="32">
        <v>6450</v>
      </c>
      <c r="F173" s="32">
        <v>0</v>
      </c>
      <c r="G173" s="32">
        <v>0</v>
      </c>
      <c r="H173" s="32">
        <v>250</v>
      </c>
      <c r="I173" s="32">
        <v>145</v>
      </c>
      <c r="J173" s="32">
        <v>0</v>
      </c>
      <c r="K173" s="32">
        <v>0</v>
      </c>
      <c r="L173" s="32">
        <v>0</v>
      </c>
      <c r="M173" s="32">
        <v>0</v>
      </c>
      <c r="N173" s="32">
        <f t="shared" si="10"/>
        <v>6845</v>
      </c>
    </row>
    <row r="174" spans="1:14" s="40" customFormat="1" ht="24.95" customHeight="1" x14ac:dyDescent="0.15">
      <c r="A174" s="29">
        <v>158</v>
      </c>
      <c r="B174" s="3" t="s">
        <v>292</v>
      </c>
      <c r="C174" s="6" t="s">
        <v>296</v>
      </c>
      <c r="D174" s="3" t="s">
        <v>19</v>
      </c>
      <c r="E174" s="32">
        <v>10475</v>
      </c>
      <c r="F174" s="32">
        <v>0</v>
      </c>
      <c r="G174" s="32">
        <v>0</v>
      </c>
      <c r="H174" s="36">
        <v>250</v>
      </c>
      <c r="I174" s="32">
        <v>0</v>
      </c>
      <c r="J174" s="32">
        <v>375</v>
      </c>
      <c r="K174" s="32">
        <v>0</v>
      </c>
      <c r="L174" s="32">
        <v>0</v>
      </c>
      <c r="M174" s="32">
        <v>0</v>
      </c>
      <c r="N174" s="32">
        <f t="shared" ref="N174" si="14">SUM(E174:M174)</f>
        <v>11100</v>
      </c>
    </row>
    <row r="175" spans="1:14" s="40" customFormat="1" ht="24.95" customHeight="1" x14ac:dyDescent="0.15">
      <c r="A175" s="29">
        <v>159</v>
      </c>
      <c r="B175" s="54" t="s">
        <v>300</v>
      </c>
      <c r="C175" s="6" t="s">
        <v>296</v>
      </c>
      <c r="D175" s="3" t="s">
        <v>16</v>
      </c>
      <c r="E175" s="32">
        <v>3350</v>
      </c>
      <c r="F175" s="32">
        <v>0</v>
      </c>
      <c r="G175" s="32">
        <v>0</v>
      </c>
      <c r="H175" s="32">
        <v>250</v>
      </c>
      <c r="I175" s="32">
        <v>0</v>
      </c>
      <c r="J175" s="32">
        <v>0</v>
      </c>
      <c r="K175" s="32">
        <v>0</v>
      </c>
      <c r="L175" s="32">
        <v>0</v>
      </c>
      <c r="M175" s="32">
        <v>0</v>
      </c>
      <c r="N175" s="32">
        <f>SUM(E175:M175)</f>
        <v>3600</v>
      </c>
    </row>
    <row r="176" spans="1:14" s="47" customFormat="1" ht="24.95" customHeight="1" x14ac:dyDescent="0.15">
      <c r="A176" s="29">
        <v>160</v>
      </c>
      <c r="B176" s="3" t="s">
        <v>125</v>
      </c>
      <c r="C176" s="6" t="s">
        <v>296</v>
      </c>
      <c r="D176" s="3" t="s">
        <v>17</v>
      </c>
      <c r="E176" s="32">
        <v>4450</v>
      </c>
      <c r="F176" s="32">
        <v>0</v>
      </c>
      <c r="G176" s="32">
        <v>0</v>
      </c>
      <c r="H176" s="32">
        <v>250</v>
      </c>
      <c r="I176" s="32">
        <v>145</v>
      </c>
      <c r="J176" s="32">
        <v>0</v>
      </c>
      <c r="K176" s="32">
        <v>0</v>
      </c>
      <c r="L176" s="32">
        <v>0</v>
      </c>
      <c r="M176" s="32">
        <v>0</v>
      </c>
      <c r="N176" s="32">
        <f>SUM(E176:M176)</f>
        <v>4845</v>
      </c>
    </row>
    <row r="177" spans="1:14" s="40" customFormat="1" ht="24.95" customHeight="1" x14ac:dyDescent="0.15">
      <c r="A177" s="29">
        <v>161</v>
      </c>
      <c r="B177" s="3" t="s">
        <v>273</v>
      </c>
      <c r="C177" s="6" t="s">
        <v>296</v>
      </c>
      <c r="D177" s="3" t="s">
        <v>17</v>
      </c>
      <c r="E177" s="32">
        <v>4450</v>
      </c>
      <c r="F177" s="32">
        <v>0</v>
      </c>
      <c r="G177" s="32">
        <v>0</v>
      </c>
      <c r="H177" s="32">
        <v>250</v>
      </c>
      <c r="I177" s="32">
        <v>0</v>
      </c>
      <c r="J177" s="32">
        <v>0</v>
      </c>
      <c r="K177" s="32">
        <v>0</v>
      </c>
      <c r="L177" s="32">
        <v>0</v>
      </c>
      <c r="M177" s="32">
        <v>0</v>
      </c>
      <c r="N177" s="32">
        <f t="shared" si="10"/>
        <v>4700</v>
      </c>
    </row>
    <row r="178" spans="1:14" s="15" customFormat="1" ht="24.95" customHeight="1" x14ac:dyDescent="0.2">
      <c r="A178" s="29">
        <v>162</v>
      </c>
      <c r="B178" s="3" t="s">
        <v>341</v>
      </c>
      <c r="C178" s="6" t="s">
        <v>296</v>
      </c>
      <c r="D178" s="3" t="s">
        <v>17</v>
      </c>
      <c r="E178" s="32">
        <v>4450</v>
      </c>
      <c r="F178" s="32">
        <v>0</v>
      </c>
      <c r="G178" s="32">
        <v>0</v>
      </c>
      <c r="H178" s="32">
        <v>250</v>
      </c>
      <c r="I178" s="32">
        <v>0</v>
      </c>
      <c r="J178" s="32">
        <v>0</v>
      </c>
      <c r="K178" s="32">
        <v>0</v>
      </c>
      <c r="L178" s="32">
        <v>0</v>
      </c>
      <c r="M178" s="32">
        <v>0</v>
      </c>
      <c r="N178" s="32">
        <f t="shared" si="10"/>
        <v>4700</v>
      </c>
    </row>
    <row r="179" spans="1:14" s="40" customFormat="1" ht="24.95" customHeight="1" x14ac:dyDescent="0.15">
      <c r="A179" s="29">
        <v>163</v>
      </c>
      <c r="B179" s="3" t="s">
        <v>357</v>
      </c>
      <c r="C179" s="6" t="s">
        <v>296</v>
      </c>
      <c r="D179" s="3" t="s">
        <v>18</v>
      </c>
      <c r="E179" s="32">
        <v>6450</v>
      </c>
      <c r="F179" s="32">
        <v>0</v>
      </c>
      <c r="G179" s="32">
        <v>0</v>
      </c>
      <c r="H179" s="32">
        <v>250</v>
      </c>
      <c r="I179" s="32">
        <v>0</v>
      </c>
      <c r="J179" s="32">
        <v>0</v>
      </c>
      <c r="K179" s="32">
        <v>0</v>
      </c>
      <c r="L179" s="32">
        <v>0</v>
      </c>
      <c r="M179" s="32">
        <v>0</v>
      </c>
      <c r="N179" s="32">
        <f t="shared" si="10"/>
        <v>6700</v>
      </c>
    </row>
    <row r="180" spans="1:14" s="40" customFormat="1" ht="24.95" customHeight="1" x14ac:dyDescent="0.15">
      <c r="A180" s="29">
        <v>164</v>
      </c>
      <c r="B180" s="3" t="s">
        <v>330</v>
      </c>
      <c r="C180" s="6" t="s">
        <v>296</v>
      </c>
      <c r="D180" s="3" t="s">
        <v>18</v>
      </c>
      <c r="E180" s="32">
        <v>6450</v>
      </c>
      <c r="F180" s="32">
        <v>0</v>
      </c>
      <c r="G180" s="32">
        <v>0</v>
      </c>
      <c r="H180" s="32">
        <v>250</v>
      </c>
      <c r="I180" s="32">
        <v>0</v>
      </c>
      <c r="J180" s="32">
        <v>0</v>
      </c>
      <c r="K180" s="32">
        <v>0</v>
      </c>
      <c r="L180" s="32">
        <v>0</v>
      </c>
      <c r="M180" s="32">
        <v>0</v>
      </c>
      <c r="N180" s="32">
        <f t="shared" ref="N180" si="15">SUM(E180:M180)</f>
        <v>6700</v>
      </c>
    </row>
    <row r="181" spans="1:14" s="47" customFormat="1" ht="24.95" customHeight="1" x14ac:dyDescent="0.15">
      <c r="A181" s="29">
        <v>165</v>
      </c>
      <c r="B181" s="3" t="s">
        <v>183</v>
      </c>
      <c r="C181" s="6" t="s">
        <v>296</v>
      </c>
      <c r="D181" s="3" t="s">
        <v>18</v>
      </c>
      <c r="E181" s="36">
        <v>6450</v>
      </c>
      <c r="F181" s="36">
        <v>0</v>
      </c>
      <c r="G181" s="36">
        <v>0</v>
      </c>
      <c r="H181" s="36">
        <v>250</v>
      </c>
      <c r="I181" s="36">
        <v>100</v>
      </c>
      <c r="J181" s="36">
        <v>0</v>
      </c>
      <c r="K181" s="36">
        <v>0</v>
      </c>
      <c r="L181" s="36">
        <v>0</v>
      </c>
      <c r="M181" s="36">
        <v>0</v>
      </c>
      <c r="N181" s="36">
        <f t="shared" si="10"/>
        <v>6800</v>
      </c>
    </row>
    <row r="182" spans="1:14" s="40" customFormat="1" ht="24.95" customHeight="1" x14ac:dyDescent="0.15">
      <c r="A182" s="29">
        <v>166</v>
      </c>
      <c r="B182" s="3" t="s">
        <v>268</v>
      </c>
      <c r="C182" s="6" t="s">
        <v>296</v>
      </c>
      <c r="D182" s="3" t="s">
        <v>16</v>
      </c>
      <c r="E182" s="32">
        <v>3350</v>
      </c>
      <c r="F182" s="32">
        <v>0</v>
      </c>
      <c r="G182" s="32">
        <v>0</v>
      </c>
      <c r="H182" s="32">
        <v>250</v>
      </c>
      <c r="I182" s="32">
        <v>0</v>
      </c>
      <c r="J182" s="32">
        <v>0</v>
      </c>
      <c r="K182" s="32">
        <v>0</v>
      </c>
      <c r="L182" s="32">
        <v>0</v>
      </c>
      <c r="M182" s="32">
        <v>0</v>
      </c>
      <c r="N182" s="32">
        <f t="shared" si="10"/>
        <v>3600</v>
      </c>
    </row>
    <row r="183" spans="1:14" s="40" customFormat="1" ht="24.95" customHeight="1" x14ac:dyDescent="0.15">
      <c r="A183" s="29">
        <v>167</v>
      </c>
      <c r="B183" s="3" t="s">
        <v>243</v>
      </c>
      <c r="C183" s="6" t="s">
        <v>296</v>
      </c>
      <c r="D183" s="3" t="s">
        <v>19</v>
      </c>
      <c r="E183" s="32">
        <v>10475</v>
      </c>
      <c r="F183" s="32">
        <v>0</v>
      </c>
      <c r="G183" s="32">
        <v>0</v>
      </c>
      <c r="H183" s="36">
        <v>250</v>
      </c>
      <c r="I183" s="32">
        <v>0</v>
      </c>
      <c r="J183" s="32">
        <v>375</v>
      </c>
      <c r="K183" s="32">
        <v>0</v>
      </c>
      <c r="L183" s="32">
        <v>0</v>
      </c>
      <c r="M183" s="32">
        <v>0</v>
      </c>
      <c r="N183" s="32">
        <f t="shared" si="10"/>
        <v>11100</v>
      </c>
    </row>
    <row r="184" spans="1:14" s="40" customFormat="1" ht="24.95" customHeight="1" x14ac:dyDescent="0.15">
      <c r="A184" s="29">
        <v>168</v>
      </c>
      <c r="B184" s="3" t="s">
        <v>193</v>
      </c>
      <c r="C184" s="6" t="s">
        <v>296</v>
      </c>
      <c r="D184" s="3" t="s">
        <v>19</v>
      </c>
      <c r="E184" s="32">
        <v>10475</v>
      </c>
      <c r="F184" s="32">
        <v>0</v>
      </c>
      <c r="G184" s="32">
        <v>0</v>
      </c>
      <c r="H184" s="36">
        <v>250</v>
      </c>
      <c r="I184" s="32">
        <v>0</v>
      </c>
      <c r="J184" s="32">
        <v>375</v>
      </c>
      <c r="K184" s="32">
        <v>0</v>
      </c>
      <c r="L184" s="32">
        <v>0</v>
      </c>
      <c r="M184" s="32">
        <v>0</v>
      </c>
      <c r="N184" s="32">
        <f t="shared" si="10"/>
        <v>11100</v>
      </c>
    </row>
    <row r="185" spans="1:14" s="40" customFormat="1" ht="24.95" customHeight="1" x14ac:dyDescent="0.15">
      <c r="A185" s="29">
        <v>169</v>
      </c>
      <c r="B185" s="3" t="s">
        <v>234</v>
      </c>
      <c r="C185" s="6" t="s">
        <v>296</v>
      </c>
      <c r="D185" s="3" t="s">
        <v>17</v>
      </c>
      <c r="E185" s="32">
        <v>4450</v>
      </c>
      <c r="F185" s="32">
        <v>0</v>
      </c>
      <c r="G185" s="32">
        <v>0</v>
      </c>
      <c r="H185" s="32">
        <v>250</v>
      </c>
      <c r="I185" s="32">
        <v>0</v>
      </c>
      <c r="J185" s="32">
        <v>0</v>
      </c>
      <c r="K185" s="32">
        <v>0</v>
      </c>
      <c r="L185" s="32">
        <v>0</v>
      </c>
      <c r="M185" s="32">
        <v>0</v>
      </c>
      <c r="N185" s="32">
        <f t="shared" si="10"/>
        <v>4700</v>
      </c>
    </row>
    <row r="186" spans="1:14" s="47" customFormat="1" ht="24.95" customHeight="1" x14ac:dyDescent="0.15">
      <c r="A186" s="29">
        <v>170</v>
      </c>
      <c r="B186" s="3" t="s">
        <v>126</v>
      </c>
      <c r="C186" s="6" t="s">
        <v>296</v>
      </c>
      <c r="D186" s="3" t="s">
        <v>18</v>
      </c>
      <c r="E186" s="32">
        <v>6450</v>
      </c>
      <c r="F186" s="32">
        <v>0</v>
      </c>
      <c r="G186" s="32">
        <v>0</v>
      </c>
      <c r="H186" s="32">
        <v>250</v>
      </c>
      <c r="I186" s="32">
        <v>145</v>
      </c>
      <c r="J186" s="32">
        <v>0</v>
      </c>
      <c r="K186" s="32">
        <v>0</v>
      </c>
      <c r="L186" s="32">
        <v>0</v>
      </c>
      <c r="M186" s="32">
        <v>0</v>
      </c>
      <c r="N186" s="32">
        <f t="shared" ref="N186:N212" si="16">SUM(E186:M186)</f>
        <v>6845</v>
      </c>
    </row>
    <row r="187" spans="1:14" s="40" customFormat="1" ht="24.95" customHeight="1" x14ac:dyDescent="0.15">
      <c r="A187" s="29">
        <v>171</v>
      </c>
      <c r="B187" s="3" t="s">
        <v>374</v>
      </c>
      <c r="C187" s="6" t="s">
        <v>296</v>
      </c>
      <c r="D187" s="3" t="s">
        <v>16</v>
      </c>
      <c r="E187" s="32">
        <v>3350</v>
      </c>
      <c r="F187" s="32">
        <v>0</v>
      </c>
      <c r="G187" s="32">
        <v>0</v>
      </c>
      <c r="H187" s="32">
        <v>250</v>
      </c>
      <c r="I187" s="32">
        <v>0</v>
      </c>
      <c r="J187" s="32">
        <v>0</v>
      </c>
      <c r="K187" s="32">
        <v>0</v>
      </c>
      <c r="L187" s="32">
        <v>0</v>
      </c>
      <c r="M187" s="32">
        <v>0</v>
      </c>
      <c r="N187" s="32">
        <f t="shared" si="16"/>
        <v>3600</v>
      </c>
    </row>
    <row r="188" spans="1:14" s="47" customFormat="1" ht="24.95" customHeight="1" x14ac:dyDescent="0.15">
      <c r="A188" s="29">
        <v>172</v>
      </c>
      <c r="B188" s="3" t="s">
        <v>181</v>
      </c>
      <c r="C188" s="6" t="s">
        <v>296</v>
      </c>
      <c r="D188" s="3" t="s">
        <v>17</v>
      </c>
      <c r="E188" s="36">
        <v>4450</v>
      </c>
      <c r="F188" s="36">
        <v>0</v>
      </c>
      <c r="G188" s="36">
        <v>0</v>
      </c>
      <c r="H188" s="36">
        <v>250</v>
      </c>
      <c r="I188" s="36">
        <v>100</v>
      </c>
      <c r="J188" s="36">
        <v>0</v>
      </c>
      <c r="K188" s="36">
        <v>0</v>
      </c>
      <c r="L188" s="36">
        <v>0</v>
      </c>
      <c r="M188" s="36">
        <v>0</v>
      </c>
      <c r="N188" s="36">
        <f t="shared" si="16"/>
        <v>4800</v>
      </c>
    </row>
    <row r="189" spans="1:14" s="40" customFormat="1" ht="24.95" customHeight="1" x14ac:dyDescent="0.15">
      <c r="A189" s="29">
        <v>173</v>
      </c>
      <c r="B189" s="3" t="s">
        <v>304</v>
      </c>
      <c r="C189" s="6" t="s">
        <v>296</v>
      </c>
      <c r="D189" s="3" t="s">
        <v>19</v>
      </c>
      <c r="E189" s="32">
        <v>10475</v>
      </c>
      <c r="F189" s="32">
        <v>0</v>
      </c>
      <c r="G189" s="32">
        <v>0</v>
      </c>
      <c r="H189" s="36">
        <v>250</v>
      </c>
      <c r="I189" s="32">
        <v>0</v>
      </c>
      <c r="J189" s="32">
        <v>375</v>
      </c>
      <c r="K189" s="32">
        <v>0</v>
      </c>
      <c r="L189" s="32">
        <v>0</v>
      </c>
      <c r="M189" s="32">
        <v>0</v>
      </c>
      <c r="N189" s="32">
        <f t="shared" si="16"/>
        <v>11100</v>
      </c>
    </row>
    <row r="190" spans="1:14" s="40" customFormat="1" ht="24.95" customHeight="1" x14ac:dyDescent="0.15">
      <c r="A190" s="29">
        <v>174</v>
      </c>
      <c r="B190" s="3" t="s">
        <v>287</v>
      </c>
      <c r="C190" s="6" t="s">
        <v>296</v>
      </c>
      <c r="D190" s="3" t="s">
        <v>18</v>
      </c>
      <c r="E190" s="32">
        <v>6450</v>
      </c>
      <c r="F190" s="32">
        <v>0</v>
      </c>
      <c r="G190" s="32">
        <v>0</v>
      </c>
      <c r="H190" s="32">
        <v>250</v>
      </c>
      <c r="I190" s="32">
        <v>0</v>
      </c>
      <c r="J190" s="32">
        <v>0</v>
      </c>
      <c r="K190" s="32">
        <v>0</v>
      </c>
      <c r="L190" s="32">
        <v>0</v>
      </c>
      <c r="M190" s="32">
        <v>0</v>
      </c>
      <c r="N190" s="32">
        <f t="shared" si="16"/>
        <v>6700</v>
      </c>
    </row>
    <row r="191" spans="1:14" s="40" customFormat="1" ht="24.95" customHeight="1" x14ac:dyDescent="0.15">
      <c r="A191" s="29">
        <v>175</v>
      </c>
      <c r="B191" s="3" t="s">
        <v>129</v>
      </c>
      <c r="C191" s="6" t="s">
        <v>296</v>
      </c>
      <c r="D191" s="3" t="s">
        <v>19</v>
      </c>
      <c r="E191" s="32">
        <v>10475</v>
      </c>
      <c r="F191" s="32">
        <v>0</v>
      </c>
      <c r="G191" s="32">
        <v>0</v>
      </c>
      <c r="H191" s="36">
        <v>250</v>
      </c>
      <c r="I191" s="32">
        <v>0</v>
      </c>
      <c r="J191" s="32">
        <v>375</v>
      </c>
      <c r="K191" s="32">
        <v>0</v>
      </c>
      <c r="L191" s="32">
        <v>0</v>
      </c>
      <c r="M191" s="32">
        <v>0</v>
      </c>
      <c r="N191" s="32">
        <f t="shared" si="16"/>
        <v>11100</v>
      </c>
    </row>
    <row r="192" spans="1:14" s="40" customFormat="1" ht="24.95" customHeight="1" x14ac:dyDescent="0.15">
      <c r="A192" s="29">
        <v>176</v>
      </c>
      <c r="B192" s="3" t="s">
        <v>373</v>
      </c>
      <c r="C192" s="6" t="s">
        <v>296</v>
      </c>
      <c r="D192" s="3" t="s">
        <v>16</v>
      </c>
      <c r="E192" s="32">
        <v>3350</v>
      </c>
      <c r="F192" s="32">
        <v>0</v>
      </c>
      <c r="G192" s="32">
        <v>0</v>
      </c>
      <c r="H192" s="32">
        <v>250</v>
      </c>
      <c r="I192" s="32">
        <v>0</v>
      </c>
      <c r="J192" s="32">
        <v>0</v>
      </c>
      <c r="K192" s="32">
        <v>0</v>
      </c>
      <c r="L192" s="32">
        <v>0</v>
      </c>
      <c r="M192" s="32">
        <v>0</v>
      </c>
      <c r="N192" s="32">
        <f t="shared" ref="N192" si="17">SUM(E192:M192)</f>
        <v>3600</v>
      </c>
    </row>
    <row r="193" spans="1:14" s="47" customFormat="1" ht="24.95" customHeight="1" x14ac:dyDescent="0.15">
      <c r="A193" s="29">
        <v>177</v>
      </c>
      <c r="B193" s="3" t="s">
        <v>187</v>
      </c>
      <c r="C193" s="6" t="s">
        <v>296</v>
      </c>
      <c r="D193" s="3" t="s">
        <v>18</v>
      </c>
      <c r="E193" s="36">
        <v>6450</v>
      </c>
      <c r="F193" s="36">
        <v>0</v>
      </c>
      <c r="G193" s="36">
        <v>0</v>
      </c>
      <c r="H193" s="36">
        <v>250</v>
      </c>
      <c r="I193" s="36">
        <v>100</v>
      </c>
      <c r="J193" s="36">
        <v>0</v>
      </c>
      <c r="K193" s="36">
        <v>0</v>
      </c>
      <c r="L193" s="36">
        <v>0</v>
      </c>
      <c r="M193" s="36">
        <v>0</v>
      </c>
      <c r="N193" s="36">
        <f t="shared" si="16"/>
        <v>6800</v>
      </c>
    </row>
    <row r="194" spans="1:14" s="47" customFormat="1" ht="24.95" customHeight="1" x14ac:dyDescent="0.15">
      <c r="A194" s="29">
        <v>178</v>
      </c>
      <c r="B194" s="3" t="s">
        <v>189</v>
      </c>
      <c r="C194" s="6" t="s">
        <v>296</v>
      </c>
      <c r="D194" s="3" t="s">
        <v>17</v>
      </c>
      <c r="E194" s="36">
        <v>4450</v>
      </c>
      <c r="F194" s="36">
        <v>0</v>
      </c>
      <c r="G194" s="36">
        <v>0</v>
      </c>
      <c r="H194" s="36">
        <v>250</v>
      </c>
      <c r="I194" s="36">
        <v>100</v>
      </c>
      <c r="J194" s="36">
        <v>0</v>
      </c>
      <c r="K194" s="36">
        <v>0</v>
      </c>
      <c r="L194" s="36">
        <v>0</v>
      </c>
      <c r="M194" s="36">
        <v>0</v>
      </c>
      <c r="N194" s="36">
        <f t="shared" si="16"/>
        <v>4800</v>
      </c>
    </row>
    <row r="195" spans="1:14" s="40" customFormat="1" ht="24.95" customHeight="1" x14ac:dyDescent="0.15">
      <c r="A195" s="29">
        <v>179</v>
      </c>
      <c r="B195" s="3" t="s">
        <v>259</v>
      </c>
      <c r="C195" s="6" t="s">
        <v>296</v>
      </c>
      <c r="D195" s="3" t="s">
        <v>17</v>
      </c>
      <c r="E195" s="32">
        <v>4450</v>
      </c>
      <c r="F195" s="32">
        <v>0</v>
      </c>
      <c r="G195" s="32">
        <v>0</v>
      </c>
      <c r="H195" s="32">
        <v>250</v>
      </c>
      <c r="I195" s="32">
        <v>0</v>
      </c>
      <c r="J195" s="32">
        <v>0</v>
      </c>
      <c r="K195" s="32">
        <v>0</v>
      </c>
      <c r="L195" s="32">
        <v>0</v>
      </c>
      <c r="M195" s="32">
        <v>0</v>
      </c>
      <c r="N195" s="32">
        <f t="shared" si="16"/>
        <v>4700</v>
      </c>
    </row>
    <row r="196" spans="1:14" s="47" customFormat="1" ht="24.95" customHeight="1" x14ac:dyDescent="0.15">
      <c r="A196" s="29">
        <v>180</v>
      </c>
      <c r="B196" s="3" t="s">
        <v>160</v>
      </c>
      <c r="C196" s="6" t="s">
        <v>296</v>
      </c>
      <c r="D196" s="3" t="s">
        <v>18</v>
      </c>
      <c r="E196" s="32">
        <v>6450</v>
      </c>
      <c r="F196" s="32">
        <v>0</v>
      </c>
      <c r="G196" s="32">
        <v>0</v>
      </c>
      <c r="H196" s="32">
        <v>250</v>
      </c>
      <c r="I196" s="32">
        <v>145</v>
      </c>
      <c r="J196" s="32">
        <v>0</v>
      </c>
      <c r="K196" s="32">
        <v>0</v>
      </c>
      <c r="L196" s="32">
        <v>0</v>
      </c>
      <c r="M196" s="32">
        <v>0</v>
      </c>
      <c r="N196" s="32">
        <f t="shared" si="16"/>
        <v>6845</v>
      </c>
    </row>
    <row r="197" spans="1:14" s="40" customFormat="1" ht="24.95" customHeight="1" x14ac:dyDescent="0.15">
      <c r="A197" s="29">
        <v>181</v>
      </c>
      <c r="B197" s="3" t="s">
        <v>188</v>
      </c>
      <c r="C197" s="6" t="s">
        <v>296</v>
      </c>
      <c r="D197" s="3" t="s">
        <v>19</v>
      </c>
      <c r="E197" s="32">
        <v>10475</v>
      </c>
      <c r="F197" s="32">
        <v>0</v>
      </c>
      <c r="G197" s="32">
        <v>0</v>
      </c>
      <c r="H197" s="36">
        <v>250</v>
      </c>
      <c r="I197" s="32">
        <v>0</v>
      </c>
      <c r="J197" s="32">
        <v>375</v>
      </c>
      <c r="K197" s="32">
        <v>0</v>
      </c>
      <c r="L197" s="32">
        <v>0</v>
      </c>
      <c r="M197" s="32">
        <v>0</v>
      </c>
      <c r="N197" s="32">
        <f t="shared" si="16"/>
        <v>11100</v>
      </c>
    </row>
    <row r="198" spans="1:14" s="40" customFormat="1" ht="24.95" customHeight="1" x14ac:dyDescent="0.15">
      <c r="A198" s="29">
        <v>182</v>
      </c>
      <c r="B198" s="3" t="s">
        <v>380</v>
      </c>
      <c r="C198" s="6" t="s">
        <v>296</v>
      </c>
      <c r="D198" s="3" t="s">
        <v>18</v>
      </c>
      <c r="E198" s="32">
        <v>6450</v>
      </c>
      <c r="F198" s="32">
        <v>0</v>
      </c>
      <c r="G198" s="32">
        <v>0</v>
      </c>
      <c r="H198" s="32">
        <v>250</v>
      </c>
      <c r="I198" s="32">
        <v>0</v>
      </c>
      <c r="J198" s="32">
        <v>0</v>
      </c>
      <c r="K198" s="32">
        <v>0</v>
      </c>
      <c r="L198" s="32">
        <v>0</v>
      </c>
      <c r="M198" s="32">
        <v>0</v>
      </c>
      <c r="N198" s="32">
        <f t="shared" si="16"/>
        <v>6700</v>
      </c>
    </row>
    <row r="199" spans="1:14" s="40" customFormat="1" ht="24.95" customHeight="1" x14ac:dyDescent="0.15">
      <c r="A199" s="29">
        <v>183</v>
      </c>
      <c r="B199" s="3" t="s">
        <v>269</v>
      </c>
      <c r="C199" s="6" t="s">
        <v>296</v>
      </c>
      <c r="D199" s="3" t="s">
        <v>17</v>
      </c>
      <c r="E199" s="32">
        <v>4450</v>
      </c>
      <c r="F199" s="32">
        <v>0</v>
      </c>
      <c r="G199" s="32">
        <v>0</v>
      </c>
      <c r="H199" s="32">
        <v>250</v>
      </c>
      <c r="I199" s="32">
        <v>0</v>
      </c>
      <c r="J199" s="32">
        <v>0</v>
      </c>
      <c r="K199" s="32">
        <v>0</v>
      </c>
      <c r="L199" s="32">
        <v>0</v>
      </c>
      <c r="M199" s="32">
        <v>0</v>
      </c>
      <c r="N199" s="32">
        <f t="shared" si="16"/>
        <v>4700</v>
      </c>
    </row>
    <row r="200" spans="1:14" s="47" customFormat="1" ht="24.95" customHeight="1" x14ac:dyDescent="0.15">
      <c r="A200" s="29">
        <v>184</v>
      </c>
      <c r="B200" s="3" t="s">
        <v>197</v>
      </c>
      <c r="C200" s="6" t="s">
        <v>296</v>
      </c>
      <c r="D200" s="3" t="s">
        <v>16</v>
      </c>
      <c r="E200" s="36">
        <v>3350</v>
      </c>
      <c r="F200" s="36">
        <v>0</v>
      </c>
      <c r="G200" s="36">
        <v>0</v>
      </c>
      <c r="H200" s="36">
        <v>250</v>
      </c>
      <c r="I200" s="36">
        <v>100</v>
      </c>
      <c r="J200" s="36">
        <v>0</v>
      </c>
      <c r="K200" s="36">
        <v>0</v>
      </c>
      <c r="L200" s="36">
        <v>0</v>
      </c>
      <c r="M200" s="36">
        <v>0</v>
      </c>
      <c r="N200" s="36">
        <f t="shared" si="16"/>
        <v>3700</v>
      </c>
    </row>
    <row r="201" spans="1:14" s="47" customFormat="1" ht="24.95" customHeight="1" x14ac:dyDescent="0.15">
      <c r="A201" s="42">
        <v>185</v>
      </c>
      <c r="B201" s="3" t="s">
        <v>169</v>
      </c>
      <c r="C201" s="6" t="s">
        <v>296</v>
      </c>
      <c r="D201" s="3" t="s">
        <v>17</v>
      </c>
      <c r="E201" s="36">
        <v>4450</v>
      </c>
      <c r="F201" s="36">
        <v>0</v>
      </c>
      <c r="G201" s="36">
        <v>0</v>
      </c>
      <c r="H201" s="36">
        <v>250</v>
      </c>
      <c r="I201" s="36">
        <v>145</v>
      </c>
      <c r="J201" s="36">
        <v>0</v>
      </c>
      <c r="K201" s="36">
        <v>0</v>
      </c>
      <c r="L201" s="36">
        <v>0</v>
      </c>
      <c r="M201" s="36">
        <v>0</v>
      </c>
      <c r="N201" s="36">
        <f t="shared" si="16"/>
        <v>4845</v>
      </c>
    </row>
    <row r="202" spans="1:14" s="40" customFormat="1" ht="24.95" customHeight="1" x14ac:dyDescent="0.15">
      <c r="A202" s="29">
        <v>186</v>
      </c>
      <c r="B202" s="3" t="s">
        <v>309</v>
      </c>
      <c r="C202" s="6" t="s">
        <v>296</v>
      </c>
      <c r="D202" s="3" t="s">
        <v>19</v>
      </c>
      <c r="E202" s="32">
        <v>10475</v>
      </c>
      <c r="F202" s="32">
        <v>0</v>
      </c>
      <c r="G202" s="32">
        <v>0</v>
      </c>
      <c r="H202" s="36">
        <v>250</v>
      </c>
      <c r="I202" s="32">
        <v>0</v>
      </c>
      <c r="J202" s="32">
        <v>375</v>
      </c>
      <c r="K202" s="32">
        <v>0</v>
      </c>
      <c r="L202" s="32">
        <v>0</v>
      </c>
      <c r="M202" s="32">
        <v>0</v>
      </c>
      <c r="N202" s="32">
        <f t="shared" si="16"/>
        <v>11100</v>
      </c>
    </row>
    <row r="203" spans="1:14" s="40" customFormat="1" ht="24.95" customHeight="1" x14ac:dyDescent="0.15">
      <c r="A203" s="29">
        <v>187</v>
      </c>
      <c r="B203" s="3" t="s">
        <v>343</v>
      </c>
      <c r="C203" s="6" t="s">
        <v>296</v>
      </c>
      <c r="D203" s="3" t="s">
        <v>16</v>
      </c>
      <c r="E203" s="32">
        <v>3350</v>
      </c>
      <c r="F203" s="32">
        <v>0</v>
      </c>
      <c r="G203" s="32">
        <v>0</v>
      </c>
      <c r="H203" s="32">
        <v>250</v>
      </c>
      <c r="I203" s="32">
        <v>0</v>
      </c>
      <c r="J203" s="32">
        <v>0</v>
      </c>
      <c r="K203" s="32">
        <v>0</v>
      </c>
      <c r="L203" s="32">
        <v>0</v>
      </c>
      <c r="M203" s="32">
        <v>0</v>
      </c>
      <c r="N203" s="32">
        <f t="shared" ref="N203:N204" si="18">SUM(E203:M203)</f>
        <v>3600</v>
      </c>
    </row>
    <row r="204" spans="1:14" s="40" customFormat="1" ht="24.95" customHeight="1" x14ac:dyDescent="0.15">
      <c r="A204" s="29">
        <v>188</v>
      </c>
      <c r="B204" s="3" t="s">
        <v>362</v>
      </c>
      <c r="C204" s="6" t="s">
        <v>296</v>
      </c>
      <c r="D204" s="3" t="s">
        <v>18</v>
      </c>
      <c r="E204" s="32">
        <v>6450</v>
      </c>
      <c r="F204" s="32">
        <v>0</v>
      </c>
      <c r="G204" s="32">
        <v>0</v>
      </c>
      <c r="H204" s="32">
        <v>250</v>
      </c>
      <c r="I204" s="32">
        <v>0</v>
      </c>
      <c r="J204" s="32">
        <v>0</v>
      </c>
      <c r="K204" s="32">
        <v>0</v>
      </c>
      <c r="L204" s="32">
        <v>0</v>
      </c>
      <c r="M204" s="32">
        <v>0</v>
      </c>
      <c r="N204" s="32">
        <f t="shared" si="18"/>
        <v>6700</v>
      </c>
    </row>
    <row r="205" spans="1:14" s="74" customFormat="1" ht="24.95" customHeight="1" x14ac:dyDescent="0.15">
      <c r="A205" s="29">
        <v>189</v>
      </c>
      <c r="B205" s="3" t="s">
        <v>206</v>
      </c>
      <c r="C205" s="6" t="s">
        <v>296</v>
      </c>
      <c r="D205" s="3" t="s">
        <v>17</v>
      </c>
      <c r="E205" s="36">
        <v>4450</v>
      </c>
      <c r="F205" s="36">
        <v>0</v>
      </c>
      <c r="G205" s="36">
        <v>0</v>
      </c>
      <c r="H205" s="36">
        <v>250</v>
      </c>
      <c r="I205" s="36">
        <v>100</v>
      </c>
      <c r="J205" s="36">
        <v>0</v>
      </c>
      <c r="K205" s="36">
        <v>0</v>
      </c>
      <c r="L205" s="36">
        <v>0</v>
      </c>
      <c r="M205" s="36">
        <v>0</v>
      </c>
      <c r="N205" s="36">
        <f t="shared" si="16"/>
        <v>4800</v>
      </c>
    </row>
    <row r="206" spans="1:14" s="41" customFormat="1" ht="24.95" customHeight="1" x14ac:dyDescent="0.15">
      <c r="A206" s="29">
        <v>190</v>
      </c>
      <c r="B206" s="2" t="s">
        <v>381</v>
      </c>
      <c r="C206" s="6" t="s">
        <v>296</v>
      </c>
      <c r="D206" s="3" t="s">
        <v>17</v>
      </c>
      <c r="E206" s="36">
        <v>4450</v>
      </c>
      <c r="F206" s="36">
        <v>0</v>
      </c>
      <c r="G206" s="36">
        <v>0</v>
      </c>
      <c r="H206" s="36">
        <v>250</v>
      </c>
      <c r="I206" s="36">
        <v>0</v>
      </c>
      <c r="J206" s="36">
        <v>0</v>
      </c>
      <c r="K206" s="36">
        <v>0</v>
      </c>
      <c r="L206" s="36">
        <v>0</v>
      </c>
      <c r="M206" s="36">
        <v>0</v>
      </c>
      <c r="N206" s="36">
        <f t="shared" ref="N206" si="19">SUM(E206:M206)</f>
        <v>4700</v>
      </c>
    </row>
    <row r="207" spans="1:14" s="47" customFormat="1" ht="24.95" customHeight="1" x14ac:dyDescent="0.15">
      <c r="A207" s="29">
        <v>191</v>
      </c>
      <c r="B207" s="3" t="s">
        <v>130</v>
      </c>
      <c r="C207" s="6" t="s">
        <v>296</v>
      </c>
      <c r="D207" s="3" t="s">
        <v>16</v>
      </c>
      <c r="E207" s="32">
        <v>3350</v>
      </c>
      <c r="F207" s="32">
        <v>0</v>
      </c>
      <c r="G207" s="32">
        <v>0</v>
      </c>
      <c r="H207" s="32">
        <v>250</v>
      </c>
      <c r="I207" s="32">
        <v>145</v>
      </c>
      <c r="J207" s="32">
        <v>0</v>
      </c>
      <c r="K207" s="32">
        <v>0</v>
      </c>
      <c r="L207" s="32">
        <v>0</v>
      </c>
      <c r="M207" s="32">
        <v>0</v>
      </c>
      <c r="N207" s="36">
        <f t="shared" si="16"/>
        <v>3745</v>
      </c>
    </row>
    <row r="208" spans="1:14" s="47" customFormat="1" ht="24.95" customHeight="1" x14ac:dyDescent="0.15">
      <c r="A208" s="29">
        <v>192</v>
      </c>
      <c r="B208" s="3" t="s">
        <v>132</v>
      </c>
      <c r="C208" s="6" t="s">
        <v>296</v>
      </c>
      <c r="D208" s="3" t="s">
        <v>16</v>
      </c>
      <c r="E208" s="32">
        <v>3350</v>
      </c>
      <c r="F208" s="32">
        <v>0</v>
      </c>
      <c r="G208" s="32">
        <v>0</v>
      </c>
      <c r="H208" s="32">
        <v>250</v>
      </c>
      <c r="I208" s="32">
        <v>145</v>
      </c>
      <c r="J208" s="32">
        <v>0</v>
      </c>
      <c r="K208" s="32">
        <v>0</v>
      </c>
      <c r="L208" s="32">
        <v>0</v>
      </c>
      <c r="M208" s="32">
        <v>0</v>
      </c>
      <c r="N208" s="32">
        <f t="shared" si="16"/>
        <v>3745</v>
      </c>
    </row>
    <row r="209" spans="1:26" s="47" customFormat="1" ht="24.95" customHeight="1" x14ac:dyDescent="0.15">
      <c r="A209" s="29">
        <v>193</v>
      </c>
      <c r="B209" s="3" t="s">
        <v>133</v>
      </c>
      <c r="C209" s="6" t="s">
        <v>296</v>
      </c>
      <c r="D209" s="3" t="s">
        <v>16</v>
      </c>
      <c r="E209" s="32">
        <v>3350</v>
      </c>
      <c r="F209" s="32">
        <v>0</v>
      </c>
      <c r="G209" s="32">
        <v>0</v>
      </c>
      <c r="H209" s="32">
        <v>250</v>
      </c>
      <c r="I209" s="32">
        <v>145</v>
      </c>
      <c r="J209" s="32">
        <v>0</v>
      </c>
      <c r="K209" s="32">
        <v>0</v>
      </c>
      <c r="L209" s="32">
        <v>0</v>
      </c>
      <c r="M209" s="32">
        <v>0</v>
      </c>
      <c r="N209" s="32">
        <f t="shared" si="16"/>
        <v>3745</v>
      </c>
    </row>
    <row r="210" spans="1:26" s="47" customFormat="1" ht="24.95" customHeight="1" x14ac:dyDescent="0.15">
      <c r="A210" s="29">
        <v>194</v>
      </c>
      <c r="B210" s="3" t="s">
        <v>134</v>
      </c>
      <c r="C210" s="6" t="s">
        <v>296</v>
      </c>
      <c r="D210" s="3" t="s">
        <v>17</v>
      </c>
      <c r="E210" s="32">
        <v>4450</v>
      </c>
      <c r="F210" s="32">
        <v>0</v>
      </c>
      <c r="G210" s="32">
        <v>0</v>
      </c>
      <c r="H210" s="32">
        <v>250</v>
      </c>
      <c r="I210" s="32">
        <v>145</v>
      </c>
      <c r="J210" s="32">
        <v>0</v>
      </c>
      <c r="K210" s="32">
        <v>0</v>
      </c>
      <c r="L210" s="32">
        <v>0</v>
      </c>
      <c r="M210" s="32">
        <v>0</v>
      </c>
      <c r="N210" s="32">
        <f t="shared" si="16"/>
        <v>4845</v>
      </c>
    </row>
    <row r="211" spans="1:26" s="47" customFormat="1" ht="24.95" customHeight="1" x14ac:dyDescent="0.15">
      <c r="A211" s="29">
        <v>195</v>
      </c>
      <c r="B211" s="3" t="s">
        <v>166</v>
      </c>
      <c r="C211" s="6" t="s">
        <v>296</v>
      </c>
      <c r="D211" s="3" t="s">
        <v>17</v>
      </c>
      <c r="E211" s="32">
        <v>4450</v>
      </c>
      <c r="F211" s="32">
        <v>0</v>
      </c>
      <c r="G211" s="32">
        <v>0</v>
      </c>
      <c r="H211" s="32">
        <v>250</v>
      </c>
      <c r="I211" s="32">
        <v>145</v>
      </c>
      <c r="J211" s="32">
        <v>0</v>
      </c>
      <c r="K211" s="32">
        <v>0</v>
      </c>
      <c r="L211" s="32">
        <v>0</v>
      </c>
      <c r="M211" s="32">
        <v>0</v>
      </c>
      <c r="N211" s="32">
        <f t="shared" si="16"/>
        <v>4845</v>
      </c>
    </row>
    <row r="212" spans="1:26" s="47" customFormat="1" ht="24.95" customHeight="1" x14ac:dyDescent="0.15">
      <c r="A212" s="42">
        <v>196</v>
      </c>
      <c r="B212" s="3" t="s">
        <v>135</v>
      </c>
      <c r="C212" s="6" t="s">
        <v>296</v>
      </c>
      <c r="D212" s="3" t="s">
        <v>17</v>
      </c>
      <c r="E212" s="32">
        <v>4450</v>
      </c>
      <c r="F212" s="32">
        <v>0</v>
      </c>
      <c r="G212" s="32">
        <v>0</v>
      </c>
      <c r="H212" s="32">
        <v>250</v>
      </c>
      <c r="I212" s="32">
        <v>145</v>
      </c>
      <c r="J212" s="32">
        <v>0</v>
      </c>
      <c r="K212" s="32">
        <v>0</v>
      </c>
      <c r="L212" s="32">
        <v>0</v>
      </c>
      <c r="M212" s="32">
        <v>0</v>
      </c>
      <c r="N212" s="32">
        <f t="shared" si="16"/>
        <v>4845</v>
      </c>
    </row>
    <row r="213" spans="1:26" s="40" customFormat="1" ht="24.95" customHeight="1" x14ac:dyDescent="0.15">
      <c r="A213" s="29">
        <v>197</v>
      </c>
      <c r="B213" s="15" t="s">
        <v>355</v>
      </c>
      <c r="C213" s="6" t="s">
        <v>296</v>
      </c>
      <c r="D213" s="3" t="s">
        <v>16</v>
      </c>
      <c r="E213" s="32">
        <v>3350</v>
      </c>
      <c r="F213" s="32">
        <v>0</v>
      </c>
      <c r="G213" s="32">
        <v>0</v>
      </c>
      <c r="H213" s="32">
        <v>250</v>
      </c>
      <c r="I213" s="32">
        <v>0</v>
      </c>
      <c r="J213" s="32">
        <v>0</v>
      </c>
      <c r="K213" s="32">
        <v>0</v>
      </c>
      <c r="L213" s="32">
        <v>0</v>
      </c>
      <c r="M213" s="32">
        <v>0</v>
      </c>
      <c r="N213" s="32">
        <f t="shared" ref="N213" si="20">SUM(E213:M213)</f>
        <v>3600</v>
      </c>
    </row>
    <row r="214" spans="1:26" s="40" customFormat="1" ht="24.95" customHeight="1" x14ac:dyDescent="0.15">
      <c r="A214" s="29">
        <v>198</v>
      </c>
      <c r="B214" s="3" t="s">
        <v>337</v>
      </c>
      <c r="C214" s="6" t="s">
        <v>296</v>
      </c>
      <c r="D214" s="3" t="s">
        <v>16</v>
      </c>
      <c r="E214" s="32">
        <v>3350</v>
      </c>
      <c r="F214" s="32">
        <v>0</v>
      </c>
      <c r="G214" s="32">
        <v>0</v>
      </c>
      <c r="H214" s="32">
        <v>250</v>
      </c>
      <c r="I214" s="32">
        <v>0</v>
      </c>
      <c r="J214" s="32">
        <v>0</v>
      </c>
      <c r="K214" s="32">
        <v>0</v>
      </c>
      <c r="L214" s="32">
        <v>0</v>
      </c>
      <c r="M214" s="32">
        <v>0</v>
      </c>
      <c r="N214" s="32">
        <f>SUM(E214:M214)</f>
        <v>3600</v>
      </c>
    </row>
    <row r="215" spans="1:26" s="40" customFormat="1" ht="24.95" customHeight="1" x14ac:dyDescent="0.15">
      <c r="A215" s="29">
        <v>199</v>
      </c>
      <c r="B215" s="3" t="s">
        <v>207</v>
      </c>
      <c r="C215" s="6" t="s">
        <v>296</v>
      </c>
      <c r="D215" s="3" t="s">
        <v>19</v>
      </c>
      <c r="E215" s="32">
        <v>10475</v>
      </c>
      <c r="F215" s="32">
        <v>0</v>
      </c>
      <c r="G215" s="32">
        <v>0</v>
      </c>
      <c r="H215" s="36">
        <v>250</v>
      </c>
      <c r="I215" s="32">
        <v>0</v>
      </c>
      <c r="J215" s="32">
        <v>375</v>
      </c>
      <c r="K215" s="32">
        <v>0</v>
      </c>
      <c r="L215" s="32">
        <v>0</v>
      </c>
      <c r="M215" s="32">
        <v>0</v>
      </c>
      <c r="N215" s="32">
        <f t="shared" ref="N215:N245" si="21">SUM(E215:M215)</f>
        <v>11100</v>
      </c>
    </row>
    <row r="216" spans="1:26" s="47" customFormat="1" ht="24.95" customHeight="1" x14ac:dyDescent="0.15">
      <c r="A216" s="42">
        <v>200</v>
      </c>
      <c r="B216" s="3" t="s">
        <v>137</v>
      </c>
      <c r="C216" s="6" t="s">
        <v>296</v>
      </c>
      <c r="D216" s="3" t="s">
        <v>17</v>
      </c>
      <c r="E216" s="32">
        <v>4450</v>
      </c>
      <c r="F216" s="32">
        <v>0</v>
      </c>
      <c r="G216" s="32">
        <v>0</v>
      </c>
      <c r="H216" s="32">
        <v>250</v>
      </c>
      <c r="I216" s="32">
        <v>145</v>
      </c>
      <c r="J216" s="32">
        <v>0</v>
      </c>
      <c r="K216" s="32">
        <v>0</v>
      </c>
      <c r="L216" s="32">
        <v>0</v>
      </c>
      <c r="M216" s="32">
        <v>0</v>
      </c>
      <c r="N216" s="32">
        <f t="shared" si="21"/>
        <v>4845</v>
      </c>
    </row>
    <row r="217" spans="1:26" s="47" customFormat="1" ht="24.95" customHeight="1" x14ac:dyDescent="0.15">
      <c r="A217" s="42">
        <v>201</v>
      </c>
      <c r="B217" s="3" t="s">
        <v>382</v>
      </c>
      <c r="C217" s="6" t="s">
        <v>296</v>
      </c>
      <c r="D217" s="3" t="s">
        <v>19</v>
      </c>
      <c r="E217" s="32">
        <v>10475</v>
      </c>
      <c r="F217" s="32">
        <v>0</v>
      </c>
      <c r="G217" s="32">
        <v>0</v>
      </c>
      <c r="H217" s="36">
        <v>250</v>
      </c>
      <c r="I217" s="32">
        <v>0</v>
      </c>
      <c r="J217" s="32">
        <v>375</v>
      </c>
      <c r="K217" s="32">
        <v>0</v>
      </c>
      <c r="L217" s="32">
        <v>0</v>
      </c>
      <c r="M217" s="32">
        <v>0</v>
      </c>
      <c r="N217" s="32">
        <f t="shared" ref="N217" si="22">SUM(E217:M217)</f>
        <v>11100</v>
      </c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spans="1:26" s="40" customFormat="1" ht="24.95" customHeight="1" x14ac:dyDescent="0.15">
      <c r="A218" s="29">
        <v>202</v>
      </c>
      <c r="B218" s="3" t="s">
        <v>184</v>
      </c>
      <c r="C218" s="6" t="s">
        <v>296</v>
      </c>
      <c r="D218" s="3" t="s">
        <v>19</v>
      </c>
      <c r="E218" s="32">
        <v>10475</v>
      </c>
      <c r="F218" s="32">
        <v>0</v>
      </c>
      <c r="G218" s="32">
        <v>0</v>
      </c>
      <c r="H218" s="36">
        <v>250</v>
      </c>
      <c r="I218" s="32">
        <v>0</v>
      </c>
      <c r="J218" s="32">
        <v>375</v>
      </c>
      <c r="K218" s="32">
        <v>0</v>
      </c>
      <c r="L218" s="32">
        <v>0</v>
      </c>
      <c r="M218" s="32">
        <v>0</v>
      </c>
      <c r="N218" s="32">
        <f t="shared" si="21"/>
        <v>11100</v>
      </c>
    </row>
    <row r="219" spans="1:26" s="47" customFormat="1" ht="24.95" customHeight="1" x14ac:dyDescent="0.15">
      <c r="A219" s="29">
        <v>203</v>
      </c>
      <c r="B219" s="3" t="s">
        <v>210</v>
      </c>
      <c r="C219" s="6" t="s">
        <v>296</v>
      </c>
      <c r="D219" s="3" t="s">
        <v>17</v>
      </c>
      <c r="E219" s="36">
        <v>4450</v>
      </c>
      <c r="F219" s="36">
        <v>0</v>
      </c>
      <c r="G219" s="36">
        <v>0</v>
      </c>
      <c r="H219" s="36">
        <v>250</v>
      </c>
      <c r="I219" s="36">
        <v>100</v>
      </c>
      <c r="J219" s="36">
        <v>0</v>
      </c>
      <c r="K219" s="36">
        <v>0</v>
      </c>
      <c r="L219" s="36">
        <v>0</v>
      </c>
      <c r="M219" s="36">
        <v>0</v>
      </c>
      <c r="N219" s="36">
        <f t="shared" si="21"/>
        <v>4800</v>
      </c>
    </row>
    <row r="220" spans="1:26" s="40" customFormat="1" ht="24.95" customHeight="1" x14ac:dyDescent="0.15">
      <c r="A220" s="29">
        <v>204</v>
      </c>
      <c r="B220" s="3" t="s">
        <v>156</v>
      </c>
      <c r="C220" s="6" t="s">
        <v>296</v>
      </c>
      <c r="D220" s="3" t="s">
        <v>19</v>
      </c>
      <c r="E220" s="32">
        <v>10475</v>
      </c>
      <c r="F220" s="32">
        <v>0</v>
      </c>
      <c r="G220" s="32">
        <v>0</v>
      </c>
      <c r="H220" s="36">
        <v>250</v>
      </c>
      <c r="I220" s="32">
        <v>0</v>
      </c>
      <c r="J220" s="32">
        <v>375</v>
      </c>
      <c r="K220" s="32">
        <v>0</v>
      </c>
      <c r="L220" s="32">
        <v>0</v>
      </c>
      <c r="M220" s="32">
        <v>0</v>
      </c>
      <c r="N220" s="32">
        <f t="shared" si="21"/>
        <v>11100</v>
      </c>
    </row>
    <row r="221" spans="1:26" s="40" customFormat="1" ht="24.95" customHeight="1" x14ac:dyDescent="0.15">
      <c r="A221" s="29">
        <v>205</v>
      </c>
      <c r="B221" s="3" t="s">
        <v>257</v>
      </c>
      <c r="C221" s="6" t="s">
        <v>296</v>
      </c>
      <c r="D221" s="3" t="s">
        <v>17</v>
      </c>
      <c r="E221" s="32">
        <v>4450</v>
      </c>
      <c r="F221" s="32">
        <v>0</v>
      </c>
      <c r="G221" s="32">
        <v>0</v>
      </c>
      <c r="H221" s="32">
        <v>250</v>
      </c>
      <c r="I221" s="32">
        <v>0</v>
      </c>
      <c r="J221" s="32">
        <v>0</v>
      </c>
      <c r="K221" s="32">
        <v>0</v>
      </c>
      <c r="L221" s="32">
        <v>0</v>
      </c>
      <c r="M221" s="32">
        <v>0</v>
      </c>
      <c r="N221" s="32">
        <f t="shared" si="21"/>
        <v>4700</v>
      </c>
    </row>
    <row r="222" spans="1:26" s="40" customFormat="1" ht="24.95" customHeight="1" x14ac:dyDescent="0.15">
      <c r="A222" s="29">
        <v>206</v>
      </c>
      <c r="B222" s="3" t="s">
        <v>342</v>
      </c>
      <c r="C222" s="6" t="s">
        <v>296</v>
      </c>
      <c r="D222" s="3" t="s">
        <v>17</v>
      </c>
      <c r="E222" s="32">
        <v>4450</v>
      </c>
      <c r="F222" s="32">
        <v>0</v>
      </c>
      <c r="G222" s="32">
        <v>0</v>
      </c>
      <c r="H222" s="32">
        <v>250</v>
      </c>
      <c r="I222" s="32">
        <v>0</v>
      </c>
      <c r="J222" s="32">
        <v>0</v>
      </c>
      <c r="K222" s="32">
        <v>0</v>
      </c>
      <c r="L222" s="32">
        <v>0</v>
      </c>
      <c r="M222" s="32">
        <v>0</v>
      </c>
      <c r="N222" s="32">
        <f t="shared" si="21"/>
        <v>4700</v>
      </c>
    </row>
    <row r="223" spans="1:26" s="40" customFormat="1" ht="24.95" customHeight="1" x14ac:dyDescent="0.15">
      <c r="A223" s="29">
        <v>207</v>
      </c>
      <c r="B223" s="3" t="s">
        <v>318</v>
      </c>
      <c r="C223" s="6" t="s">
        <v>296</v>
      </c>
      <c r="D223" s="3" t="s">
        <v>17</v>
      </c>
      <c r="E223" s="32">
        <v>4450</v>
      </c>
      <c r="F223" s="32">
        <v>0</v>
      </c>
      <c r="G223" s="32">
        <v>0</v>
      </c>
      <c r="H223" s="32">
        <v>250</v>
      </c>
      <c r="I223" s="32">
        <v>0</v>
      </c>
      <c r="J223" s="32">
        <v>0</v>
      </c>
      <c r="K223" s="32">
        <v>0</v>
      </c>
      <c r="L223" s="32">
        <v>0</v>
      </c>
      <c r="M223" s="32">
        <v>0</v>
      </c>
      <c r="N223" s="32">
        <f t="shared" ref="N223" si="23">SUM(E223:M223)</f>
        <v>4700</v>
      </c>
      <c r="P223" s="41"/>
    </row>
    <row r="224" spans="1:26" s="40" customFormat="1" ht="24.95" customHeight="1" x14ac:dyDescent="0.15">
      <c r="A224" s="29">
        <v>208</v>
      </c>
      <c r="B224" s="3" t="s">
        <v>351</v>
      </c>
      <c r="C224" s="6" t="s">
        <v>296</v>
      </c>
      <c r="D224" s="3" t="s">
        <v>17</v>
      </c>
      <c r="E224" s="32">
        <v>4450</v>
      </c>
      <c r="F224" s="32">
        <v>0</v>
      </c>
      <c r="G224" s="32">
        <v>0</v>
      </c>
      <c r="H224" s="32">
        <v>250</v>
      </c>
      <c r="I224" s="32">
        <v>0</v>
      </c>
      <c r="J224" s="32">
        <v>0</v>
      </c>
      <c r="K224" s="32">
        <v>0</v>
      </c>
      <c r="L224" s="32">
        <v>0</v>
      </c>
      <c r="M224" s="32">
        <v>0</v>
      </c>
      <c r="N224" s="32">
        <f t="shared" ref="N224" si="24">SUM(E224:M224)</f>
        <v>4700</v>
      </c>
      <c r="P224" s="41"/>
    </row>
    <row r="225" spans="1:16" s="40" customFormat="1" ht="24.95" customHeight="1" x14ac:dyDescent="0.15">
      <c r="A225" s="29">
        <v>209</v>
      </c>
      <c r="B225" s="3" t="s">
        <v>284</v>
      </c>
      <c r="C225" s="6" t="s">
        <v>296</v>
      </c>
      <c r="D225" s="3" t="s">
        <v>18</v>
      </c>
      <c r="E225" s="32">
        <v>6450</v>
      </c>
      <c r="F225" s="32">
        <v>0</v>
      </c>
      <c r="G225" s="32">
        <v>0</v>
      </c>
      <c r="H225" s="32">
        <v>250</v>
      </c>
      <c r="I225" s="32">
        <v>0</v>
      </c>
      <c r="J225" s="32">
        <v>0</v>
      </c>
      <c r="K225" s="32">
        <v>0</v>
      </c>
      <c r="L225" s="32">
        <v>0</v>
      </c>
      <c r="M225" s="32">
        <v>0</v>
      </c>
      <c r="N225" s="32">
        <f t="shared" si="21"/>
        <v>6700</v>
      </c>
    </row>
    <row r="226" spans="1:16" s="40" customFormat="1" ht="24.95" customHeight="1" x14ac:dyDescent="0.15">
      <c r="A226" s="29">
        <v>210</v>
      </c>
      <c r="B226" s="3" t="s">
        <v>372</v>
      </c>
      <c r="C226" s="6" t="s">
        <v>296</v>
      </c>
      <c r="D226" s="3" t="s">
        <v>17</v>
      </c>
      <c r="E226" s="32">
        <v>4450</v>
      </c>
      <c r="F226" s="32">
        <v>0</v>
      </c>
      <c r="G226" s="32">
        <v>0</v>
      </c>
      <c r="H226" s="32">
        <v>250</v>
      </c>
      <c r="I226" s="32">
        <v>0</v>
      </c>
      <c r="J226" s="32">
        <v>0</v>
      </c>
      <c r="K226" s="32">
        <v>0</v>
      </c>
      <c r="L226" s="32">
        <v>0</v>
      </c>
      <c r="M226" s="32">
        <v>0</v>
      </c>
      <c r="N226" s="32">
        <f t="shared" si="21"/>
        <v>4700</v>
      </c>
      <c r="P226" s="41"/>
    </row>
    <row r="227" spans="1:16" s="40" customFormat="1" ht="24.95" customHeight="1" x14ac:dyDescent="0.15">
      <c r="A227" s="29">
        <v>211</v>
      </c>
      <c r="B227" s="3" t="s">
        <v>310</v>
      </c>
      <c r="C227" s="6" t="s">
        <v>296</v>
      </c>
      <c r="D227" s="3" t="s">
        <v>18</v>
      </c>
      <c r="E227" s="32">
        <v>6450</v>
      </c>
      <c r="F227" s="32">
        <v>0</v>
      </c>
      <c r="G227" s="32">
        <v>0</v>
      </c>
      <c r="H227" s="32">
        <v>250</v>
      </c>
      <c r="I227" s="32">
        <v>0</v>
      </c>
      <c r="J227" s="32">
        <v>0</v>
      </c>
      <c r="K227" s="32">
        <v>0</v>
      </c>
      <c r="L227" s="32">
        <v>0</v>
      </c>
      <c r="M227" s="32">
        <v>0</v>
      </c>
      <c r="N227" s="32">
        <f t="shared" ref="N227" si="25">SUM(E227:M227)</f>
        <v>6700</v>
      </c>
    </row>
    <row r="228" spans="1:16" s="40" customFormat="1" ht="24.95" customHeight="1" x14ac:dyDescent="0.15">
      <c r="A228" s="29">
        <v>212</v>
      </c>
      <c r="B228" s="3" t="s">
        <v>274</v>
      </c>
      <c r="C228" s="6" t="s">
        <v>296</v>
      </c>
      <c r="D228" s="3" t="s">
        <v>17</v>
      </c>
      <c r="E228" s="32">
        <v>4450</v>
      </c>
      <c r="F228" s="32">
        <v>0</v>
      </c>
      <c r="G228" s="32">
        <v>0</v>
      </c>
      <c r="H228" s="32">
        <v>250</v>
      </c>
      <c r="I228" s="32">
        <v>0</v>
      </c>
      <c r="J228" s="32">
        <v>0</v>
      </c>
      <c r="K228" s="32">
        <v>0</v>
      </c>
      <c r="L228" s="32">
        <v>0</v>
      </c>
      <c r="M228" s="32">
        <v>0</v>
      </c>
      <c r="N228" s="32">
        <f t="shared" si="21"/>
        <v>4700</v>
      </c>
    </row>
    <row r="229" spans="1:16" s="40" customFormat="1" ht="24.95" customHeight="1" x14ac:dyDescent="0.15">
      <c r="A229" s="29">
        <v>213</v>
      </c>
      <c r="B229" s="3" t="s">
        <v>280</v>
      </c>
      <c r="C229" s="6" t="s">
        <v>296</v>
      </c>
      <c r="D229" s="3" t="s">
        <v>19</v>
      </c>
      <c r="E229" s="32">
        <v>10475</v>
      </c>
      <c r="F229" s="32">
        <v>0</v>
      </c>
      <c r="G229" s="32">
        <v>0</v>
      </c>
      <c r="H229" s="36">
        <v>250</v>
      </c>
      <c r="I229" s="32">
        <v>0</v>
      </c>
      <c r="J229" s="32">
        <v>375</v>
      </c>
      <c r="K229" s="32">
        <v>0</v>
      </c>
      <c r="L229" s="32">
        <v>0</v>
      </c>
      <c r="M229" s="32">
        <v>0</v>
      </c>
      <c r="N229" s="32">
        <f t="shared" si="21"/>
        <v>11100</v>
      </c>
    </row>
    <row r="230" spans="1:16" s="47" customFormat="1" ht="24.95" customHeight="1" x14ac:dyDescent="0.15">
      <c r="A230" s="29">
        <v>214</v>
      </c>
      <c r="B230" s="3" t="s">
        <v>217</v>
      </c>
      <c r="C230" s="6" t="s">
        <v>296</v>
      </c>
      <c r="D230" s="3" t="s">
        <v>16</v>
      </c>
      <c r="E230" s="32">
        <v>3350</v>
      </c>
      <c r="F230" s="32">
        <v>0</v>
      </c>
      <c r="G230" s="32">
        <v>0</v>
      </c>
      <c r="H230" s="32">
        <v>250</v>
      </c>
      <c r="I230" s="32">
        <v>100</v>
      </c>
      <c r="J230" s="32">
        <v>0</v>
      </c>
      <c r="K230" s="32">
        <v>0</v>
      </c>
      <c r="L230" s="32">
        <v>0</v>
      </c>
      <c r="M230" s="32">
        <v>0</v>
      </c>
      <c r="N230" s="32">
        <f t="shared" si="21"/>
        <v>3700</v>
      </c>
    </row>
    <row r="231" spans="1:16" s="40" customFormat="1" ht="24.95" customHeight="1" x14ac:dyDescent="0.15">
      <c r="A231" s="29">
        <v>215</v>
      </c>
      <c r="B231" s="3" t="s">
        <v>263</v>
      </c>
      <c r="C231" s="6" t="s">
        <v>296</v>
      </c>
      <c r="D231" s="3" t="s">
        <v>18</v>
      </c>
      <c r="E231" s="32">
        <v>6450</v>
      </c>
      <c r="F231" s="32">
        <v>0</v>
      </c>
      <c r="G231" s="32">
        <v>0</v>
      </c>
      <c r="H231" s="32">
        <v>250</v>
      </c>
      <c r="I231" s="32">
        <v>0</v>
      </c>
      <c r="J231" s="32">
        <v>0</v>
      </c>
      <c r="K231" s="32">
        <v>0</v>
      </c>
      <c r="L231" s="32">
        <v>0</v>
      </c>
      <c r="M231" s="32">
        <v>0</v>
      </c>
      <c r="N231" s="32">
        <f t="shared" si="21"/>
        <v>6700</v>
      </c>
    </row>
    <row r="232" spans="1:16" s="40" customFormat="1" ht="24.95" customHeight="1" x14ac:dyDescent="0.15">
      <c r="A232" s="29">
        <v>216</v>
      </c>
      <c r="B232" s="2" t="s">
        <v>383</v>
      </c>
      <c r="C232" s="6" t="s">
        <v>296</v>
      </c>
      <c r="D232" s="3" t="s">
        <v>19</v>
      </c>
      <c r="E232" s="32">
        <v>10475</v>
      </c>
      <c r="F232" s="32">
        <v>0</v>
      </c>
      <c r="G232" s="32">
        <v>0</v>
      </c>
      <c r="H232" s="36">
        <v>250</v>
      </c>
      <c r="I232" s="32">
        <v>0</v>
      </c>
      <c r="J232" s="32">
        <v>375</v>
      </c>
      <c r="K232" s="32">
        <v>0</v>
      </c>
      <c r="L232" s="32">
        <v>0</v>
      </c>
      <c r="M232" s="32">
        <v>0</v>
      </c>
      <c r="N232" s="32">
        <f t="shared" ref="N232" si="26">SUM(E232:M232)</f>
        <v>11100</v>
      </c>
    </row>
    <row r="233" spans="1:16" s="40" customFormat="1" ht="24.95" customHeight="1" x14ac:dyDescent="0.15">
      <c r="A233" s="29">
        <v>217</v>
      </c>
      <c r="B233" s="3" t="s">
        <v>139</v>
      </c>
      <c r="C233" s="6" t="s">
        <v>296</v>
      </c>
      <c r="D233" s="3" t="s">
        <v>19</v>
      </c>
      <c r="E233" s="32">
        <v>10475</v>
      </c>
      <c r="F233" s="32">
        <v>0</v>
      </c>
      <c r="G233" s="32">
        <v>0</v>
      </c>
      <c r="H233" s="36">
        <v>250</v>
      </c>
      <c r="I233" s="32">
        <v>0</v>
      </c>
      <c r="J233" s="32">
        <v>375</v>
      </c>
      <c r="K233" s="32">
        <v>0</v>
      </c>
      <c r="L233" s="32">
        <v>0</v>
      </c>
      <c r="M233" s="32">
        <v>0</v>
      </c>
      <c r="N233" s="32">
        <f t="shared" si="21"/>
        <v>11100</v>
      </c>
    </row>
    <row r="234" spans="1:16" s="47" customFormat="1" ht="24.95" customHeight="1" x14ac:dyDescent="0.15">
      <c r="A234" s="29">
        <v>218</v>
      </c>
      <c r="B234" s="3" t="s">
        <v>205</v>
      </c>
      <c r="C234" s="6" t="s">
        <v>296</v>
      </c>
      <c r="D234" s="3" t="s">
        <v>18</v>
      </c>
      <c r="E234" s="36">
        <v>6450</v>
      </c>
      <c r="F234" s="36">
        <v>0</v>
      </c>
      <c r="G234" s="36">
        <v>0</v>
      </c>
      <c r="H234" s="36">
        <v>250</v>
      </c>
      <c r="I234" s="36">
        <v>100</v>
      </c>
      <c r="J234" s="36">
        <v>0</v>
      </c>
      <c r="K234" s="36">
        <v>0</v>
      </c>
      <c r="L234" s="36">
        <v>0</v>
      </c>
      <c r="M234" s="36">
        <v>0</v>
      </c>
      <c r="N234" s="36">
        <f t="shared" si="21"/>
        <v>6800</v>
      </c>
    </row>
    <row r="235" spans="1:16" s="40" customFormat="1" ht="24.95" customHeight="1" x14ac:dyDescent="0.15">
      <c r="A235" s="29">
        <v>219</v>
      </c>
      <c r="B235" s="3" t="s">
        <v>359</v>
      </c>
      <c r="C235" s="6" t="s">
        <v>296</v>
      </c>
      <c r="D235" s="3" t="s">
        <v>17</v>
      </c>
      <c r="E235" s="32">
        <v>4450</v>
      </c>
      <c r="F235" s="32">
        <v>0</v>
      </c>
      <c r="G235" s="32">
        <v>0</v>
      </c>
      <c r="H235" s="32">
        <v>250</v>
      </c>
      <c r="I235" s="32">
        <v>0</v>
      </c>
      <c r="J235" s="32">
        <v>0</v>
      </c>
      <c r="K235" s="32">
        <v>0</v>
      </c>
      <c r="L235" s="32">
        <v>0</v>
      </c>
      <c r="M235" s="32">
        <v>0</v>
      </c>
      <c r="N235" s="32">
        <f t="shared" si="21"/>
        <v>4700</v>
      </c>
    </row>
    <row r="236" spans="1:16" s="40" customFormat="1" ht="24.95" customHeight="1" x14ac:dyDescent="0.15">
      <c r="A236" s="29">
        <v>220</v>
      </c>
      <c r="B236" s="3" t="s">
        <v>311</v>
      </c>
      <c r="C236" s="6" t="s">
        <v>296</v>
      </c>
      <c r="D236" s="3" t="s">
        <v>17</v>
      </c>
      <c r="E236" s="32">
        <v>4450</v>
      </c>
      <c r="F236" s="32">
        <v>0</v>
      </c>
      <c r="G236" s="32">
        <v>0</v>
      </c>
      <c r="H236" s="32">
        <v>250</v>
      </c>
      <c r="I236" s="32">
        <v>0</v>
      </c>
      <c r="J236" s="32">
        <v>0</v>
      </c>
      <c r="K236" s="32">
        <v>0</v>
      </c>
      <c r="L236" s="32">
        <v>0</v>
      </c>
      <c r="M236" s="32">
        <v>0</v>
      </c>
      <c r="N236" s="32">
        <f t="shared" si="21"/>
        <v>4700</v>
      </c>
    </row>
    <row r="237" spans="1:16" s="40" customFormat="1" ht="24.95" customHeight="1" x14ac:dyDescent="0.15">
      <c r="A237" s="29">
        <v>221</v>
      </c>
      <c r="B237" s="54" t="s">
        <v>385</v>
      </c>
      <c r="C237" s="6" t="s">
        <v>296</v>
      </c>
      <c r="D237" s="3" t="s">
        <v>17</v>
      </c>
      <c r="E237" s="32">
        <v>4450</v>
      </c>
      <c r="F237" s="32">
        <v>0</v>
      </c>
      <c r="G237" s="32">
        <v>0</v>
      </c>
      <c r="H237" s="32">
        <v>250</v>
      </c>
      <c r="I237" s="32">
        <v>0</v>
      </c>
      <c r="J237" s="32">
        <v>0</v>
      </c>
      <c r="K237" s="32">
        <v>0</v>
      </c>
      <c r="L237" s="32">
        <v>0</v>
      </c>
      <c r="M237" s="32">
        <v>0</v>
      </c>
      <c r="N237" s="32">
        <f t="shared" ref="N237" si="27">SUM(E237:M237)</f>
        <v>4700</v>
      </c>
    </row>
    <row r="238" spans="1:16" s="47" customFormat="1" ht="24.95" customHeight="1" x14ac:dyDescent="0.15">
      <c r="A238" s="29">
        <v>222</v>
      </c>
      <c r="B238" s="3" t="s">
        <v>192</v>
      </c>
      <c r="C238" s="6" t="s">
        <v>296</v>
      </c>
      <c r="D238" s="3" t="s">
        <v>18</v>
      </c>
      <c r="E238" s="36">
        <v>6450</v>
      </c>
      <c r="F238" s="36">
        <v>0</v>
      </c>
      <c r="G238" s="36">
        <v>0</v>
      </c>
      <c r="H238" s="36">
        <v>250</v>
      </c>
      <c r="I238" s="36">
        <v>100</v>
      </c>
      <c r="J238" s="36">
        <v>0</v>
      </c>
      <c r="K238" s="36">
        <v>0</v>
      </c>
      <c r="L238" s="36">
        <v>0</v>
      </c>
      <c r="M238" s="36">
        <v>0</v>
      </c>
      <c r="N238" s="36">
        <f t="shared" si="21"/>
        <v>6800</v>
      </c>
    </row>
    <row r="239" spans="1:16" s="40" customFormat="1" ht="24.95" customHeight="1" x14ac:dyDescent="0.15">
      <c r="A239" s="29">
        <v>223</v>
      </c>
      <c r="B239" s="3" t="s">
        <v>233</v>
      </c>
      <c r="C239" s="6" t="s">
        <v>296</v>
      </c>
      <c r="D239" s="3" t="s">
        <v>18</v>
      </c>
      <c r="E239" s="32">
        <v>6450</v>
      </c>
      <c r="F239" s="32">
        <v>0</v>
      </c>
      <c r="G239" s="32">
        <v>0</v>
      </c>
      <c r="H239" s="32">
        <v>250</v>
      </c>
      <c r="I239" s="32">
        <v>0</v>
      </c>
      <c r="J239" s="32">
        <v>0</v>
      </c>
      <c r="K239" s="32">
        <v>0</v>
      </c>
      <c r="L239" s="32">
        <v>0</v>
      </c>
      <c r="M239" s="32">
        <v>0</v>
      </c>
      <c r="N239" s="32">
        <f t="shared" si="21"/>
        <v>6700</v>
      </c>
    </row>
    <row r="240" spans="1:16" s="47" customFormat="1" ht="24.95" customHeight="1" x14ac:dyDescent="0.15">
      <c r="A240" s="29">
        <v>224</v>
      </c>
      <c r="B240" s="3" t="s">
        <v>141</v>
      </c>
      <c r="C240" s="6" t="s">
        <v>296</v>
      </c>
      <c r="D240" s="3" t="s">
        <v>17</v>
      </c>
      <c r="E240" s="32">
        <v>4450</v>
      </c>
      <c r="F240" s="32">
        <v>0</v>
      </c>
      <c r="G240" s="32">
        <v>0</v>
      </c>
      <c r="H240" s="32">
        <v>250</v>
      </c>
      <c r="I240" s="32">
        <v>145</v>
      </c>
      <c r="J240" s="32">
        <v>0</v>
      </c>
      <c r="K240" s="32">
        <v>0</v>
      </c>
      <c r="L240" s="32">
        <v>0</v>
      </c>
      <c r="M240" s="32">
        <v>0</v>
      </c>
      <c r="N240" s="32">
        <f t="shared" si="21"/>
        <v>4845</v>
      </c>
    </row>
    <row r="241" spans="1:26" s="47" customFormat="1" ht="24.95" customHeight="1" x14ac:dyDescent="0.15">
      <c r="A241" s="29">
        <v>225</v>
      </c>
      <c r="B241" s="3" t="s">
        <v>190</v>
      </c>
      <c r="C241" s="6" t="s">
        <v>296</v>
      </c>
      <c r="D241" s="3" t="s">
        <v>16</v>
      </c>
      <c r="E241" s="36">
        <v>3350</v>
      </c>
      <c r="F241" s="36">
        <v>0</v>
      </c>
      <c r="G241" s="36">
        <v>0</v>
      </c>
      <c r="H241" s="36">
        <v>250</v>
      </c>
      <c r="I241" s="36">
        <v>100</v>
      </c>
      <c r="J241" s="36">
        <v>0</v>
      </c>
      <c r="K241" s="36">
        <v>0</v>
      </c>
      <c r="L241" s="36">
        <v>0</v>
      </c>
      <c r="M241" s="36">
        <v>0</v>
      </c>
      <c r="N241" s="36">
        <f t="shared" si="21"/>
        <v>3700</v>
      </c>
    </row>
    <row r="242" spans="1:26" s="47" customFormat="1" ht="24.95" customHeight="1" x14ac:dyDescent="0.15">
      <c r="A242" s="29">
        <v>226</v>
      </c>
      <c r="B242" s="3" t="s">
        <v>363</v>
      </c>
      <c r="C242" s="6" t="s">
        <v>296</v>
      </c>
      <c r="D242" s="3" t="s">
        <v>17</v>
      </c>
      <c r="E242" s="32">
        <v>4450</v>
      </c>
      <c r="F242" s="32">
        <v>0</v>
      </c>
      <c r="G242" s="32">
        <v>0</v>
      </c>
      <c r="H242" s="32">
        <v>250</v>
      </c>
      <c r="I242" s="32">
        <v>0</v>
      </c>
      <c r="J242" s="32">
        <v>0</v>
      </c>
      <c r="K242" s="32">
        <v>0</v>
      </c>
      <c r="L242" s="32">
        <v>0</v>
      </c>
      <c r="M242" s="32">
        <v>0</v>
      </c>
      <c r="N242" s="32">
        <f t="shared" ref="N242" si="28">SUM(E242:M242)</f>
        <v>4700</v>
      </c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</row>
    <row r="243" spans="1:26" s="40" customFormat="1" ht="24.95" customHeight="1" x14ac:dyDescent="0.15">
      <c r="A243" s="29">
        <v>227</v>
      </c>
      <c r="B243" s="3" t="s">
        <v>266</v>
      </c>
      <c r="C243" s="6" t="s">
        <v>296</v>
      </c>
      <c r="D243" s="3" t="s">
        <v>17</v>
      </c>
      <c r="E243" s="32">
        <v>4450</v>
      </c>
      <c r="F243" s="32">
        <v>0</v>
      </c>
      <c r="G243" s="32">
        <v>0</v>
      </c>
      <c r="H243" s="32">
        <v>250</v>
      </c>
      <c r="I243" s="32">
        <v>0</v>
      </c>
      <c r="J243" s="32">
        <v>0</v>
      </c>
      <c r="K243" s="32">
        <v>0</v>
      </c>
      <c r="L243" s="32">
        <v>0</v>
      </c>
      <c r="M243" s="32">
        <v>0</v>
      </c>
      <c r="N243" s="32">
        <f t="shared" si="21"/>
        <v>4700</v>
      </c>
    </row>
    <row r="244" spans="1:26" s="40" customFormat="1" ht="24.95" customHeight="1" x14ac:dyDescent="0.15">
      <c r="A244" s="29">
        <v>228</v>
      </c>
      <c r="B244" s="3" t="s">
        <v>371</v>
      </c>
      <c r="C244" s="6" t="s">
        <v>296</v>
      </c>
      <c r="D244" s="3" t="s">
        <v>19</v>
      </c>
      <c r="E244" s="32">
        <v>10475</v>
      </c>
      <c r="F244" s="32">
        <v>0</v>
      </c>
      <c r="G244" s="32">
        <v>0</v>
      </c>
      <c r="H244" s="36">
        <v>250</v>
      </c>
      <c r="I244" s="32">
        <v>0</v>
      </c>
      <c r="J244" s="32">
        <v>375</v>
      </c>
      <c r="K244" s="32">
        <v>0</v>
      </c>
      <c r="L244" s="32">
        <v>0</v>
      </c>
      <c r="M244" s="32">
        <v>0</v>
      </c>
      <c r="N244" s="32">
        <f t="shared" ref="N244" si="29">SUM(E244:M244)</f>
        <v>11100</v>
      </c>
    </row>
    <row r="245" spans="1:26" s="40" customFormat="1" ht="24.95" customHeight="1" x14ac:dyDescent="0.15">
      <c r="A245" s="29">
        <v>229</v>
      </c>
      <c r="B245" s="3" t="s">
        <v>194</v>
      </c>
      <c r="C245" s="6" t="s">
        <v>296</v>
      </c>
      <c r="D245" s="3" t="s">
        <v>19</v>
      </c>
      <c r="E245" s="32">
        <v>10475</v>
      </c>
      <c r="F245" s="32">
        <v>0</v>
      </c>
      <c r="G245" s="32">
        <v>0</v>
      </c>
      <c r="H245" s="36">
        <v>250</v>
      </c>
      <c r="I245" s="32">
        <v>0</v>
      </c>
      <c r="J245" s="32">
        <v>375</v>
      </c>
      <c r="K245" s="32">
        <v>0</v>
      </c>
      <c r="L245" s="32">
        <v>0</v>
      </c>
      <c r="M245" s="32">
        <v>0</v>
      </c>
      <c r="N245" s="32">
        <f t="shared" si="21"/>
        <v>11100</v>
      </c>
    </row>
    <row r="246" spans="1:26" s="47" customFormat="1" ht="24.95" customHeight="1" x14ac:dyDescent="0.15">
      <c r="A246" s="29">
        <v>230</v>
      </c>
      <c r="B246" s="3" t="s">
        <v>142</v>
      </c>
      <c r="C246" s="6" t="s">
        <v>296</v>
      </c>
      <c r="D246" s="3" t="s">
        <v>17</v>
      </c>
      <c r="E246" s="32">
        <v>4450</v>
      </c>
      <c r="F246" s="32">
        <v>0</v>
      </c>
      <c r="G246" s="32">
        <v>0</v>
      </c>
      <c r="H246" s="32">
        <v>250</v>
      </c>
      <c r="I246" s="32">
        <v>145</v>
      </c>
      <c r="J246" s="32">
        <v>0</v>
      </c>
      <c r="K246" s="32">
        <v>0</v>
      </c>
      <c r="L246" s="32">
        <v>0</v>
      </c>
      <c r="M246" s="32">
        <v>0</v>
      </c>
      <c r="N246" s="32">
        <f t="shared" ref="N246:N278" si="30">SUM(E246:M246)</f>
        <v>4845</v>
      </c>
    </row>
    <row r="247" spans="1:26" s="40" customFormat="1" ht="24.95" customHeight="1" x14ac:dyDescent="0.15">
      <c r="A247" s="29">
        <v>231</v>
      </c>
      <c r="B247" s="3" t="s">
        <v>277</v>
      </c>
      <c r="C247" s="6" t="s">
        <v>296</v>
      </c>
      <c r="D247" s="3" t="s">
        <v>18</v>
      </c>
      <c r="E247" s="32">
        <v>6450</v>
      </c>
      <c r="F247" s="32">
        <v>0</v>
      </c>
      <c r="G247" s="32">
        <v>0</v>
      </c>
      <c r="H247" s="32">
        <v>250</v>
      </c>
      <c r="I247" s="32">
        <v>0</v>
      </c>
      <c r="J247" s="32">
        <v>0</v>
      </c>
      <c r="K247" s="32">
        <v>0</v>
      </c>
      <c r="L247" s="32">
        <v>0</v>
      </c>
      <c r="M247" s="32">
        <v>0</v>
      </c>
      <c r="N247" s="32">
        <f t="shared" si="30"/>
        <v>6700</v>
      </c>
    </row>
    <row r="248" spans="1:26" s="40" customFormat="1" ht="24.95" customHeight="1" x14ac:dyDescent="0.15">
      <c r="A248" s="29">
        <v>232</v>
      </c>
      <c r="B248" s="3" t="s">
        <v>321</v>
      </c>
      <c r="C248" s="6" t="s">
        <v>296</v>
      </c>
      <c r="D248" s="3" t="s">
        <v>16</v>
      </c>
      <c r="E248" s="32">
        <v>3350</v>
      </c>
      <c r="F248" s="32">
        <v>0</v>
      </c>
      <c r="G248" s="32">
        <v>0</v>
      </c>
      <c r="H248" s="32">
        <v>250</v>
      </c>
      <c r="I248" s="32">
        <v>0</v>
      </c>
      <c r="J248" s="32">
        <v>0</v>
      </c>
      <c r="K248" s="32">
        <v>0</v>
      </c>
      <c r="L248" s="32">
        <v>0</v>
      </c>
      <c r="M248" s="32">
        <v>0</v>
      </c>
      <c r="N248" s="32">
        <f t="shared" si="30"/>
        <v>3600</v>
      </c>
    </row>
    <row r="249" spans="1:26" s="40" customFormat="1" ht="24.95" customHeight="1" x14ac:dyDescent="0.15">
      <c r="A249" s="29">
        <v>233</v>
      </c>
      <c r="B249" s="3" t="s">
        <v>229</v>
      </c>
      <c r="C249" s="6" t="s">
        <v>296</v>
      </c>
      <c r="D249" s="3" t="s">
        <v>19</v>
      </c>
      <c r="E249" s="32">
        <v>10475</v>
      </c>
      <c r="F249" s="32">
        <v>0</v>
      </c>
      <c r="G249" s="32">
        <v>0</v>
      </c>
      <c r="H249" s="36">
        <v>250</v>
      </c>
      <c r="I249" s="32">
        <v>0</v>
      </c>
      <c r="J249" s="32">
        <v>375</v>
      </c>
      <c r="K249" s="32">
        <v>0</v>
      </c>
      <c r="L249" s="32">
        <v>0</v>
      </c>
      <c r="M249" s="32">
        <v>0</v>
      </c>
      <c r="N249" s="32">
        <f t="shared" si="30"/>
        <v>11100</v>
      </c>
    </row>
    <row r="250" spans="1:26" s="40" customFormat="1" ht="24.95" customHeight="1" x14ac:dyDescent="0.15">
      <c r="A250" s="29">
        <v>234</v>
      </c>
      <c r="B250" s="3" t="s">
        <v>338</v>
      </c>
      <c r="C250" s="6" t="s">
        <v>296</v>
      </c>
      <c r="D250" s="3" t="s">
        <v>18</v>
      </c>
      <c r="E250" s="32">
        <v>6450</v>
      </c>
      <c r="F250" s="32">
        <v>0</v>
      </c>
      <c r="G250" s="32">
        <v>0</v>
      </c>
      <c r="H250" s="32">
        <v>250</v>
      </c>
      <c r="I250" s="32">
        <v>0</v>
      </c>
      <c r="J250" s="32">
        <v>0</v>
      </c>
      <c r="K250" s="32">
        <v>0</v>
      </c>
      <c r="L250" s="32">
        <v>0</v>
      </c>
      <c r="M250" s="32">
        <v>0</v>
      </c>
      <c r="N250" s="32">
        <f t="shared" si="30"/>
        <v>6700</v>
      </c>
    </row>
    <row r="251" spans="1:26" s="40" customFormat="1" ht="24.95" customHeight="1" x14ac:dyDescent="0.15">
      <c r="A251" s="29">
        <v>235</v>
      </c>
      <c r="B251" s="3" t="s">
        <v>145</v>
      </c>
      <c r="C251" s="6" t="s">
        <v>296</v>
      </c>
      <c r="D251" s="3" t="s">
        <v>19</v>
      </c>
      <c r="E251" s="32">
        <v>10475</v>
      </c>
      <c r="F251" s="32">
        <v>0</v>
      </c>
      <c r="G251" s="32">
        <v>0</v>
      </c>
      <c r="H251" s="36">
        <v>250</v>
      </c>
      <c r="I251" s="32">
        <v>0</v>
      </c>
      <c r="J251" s="32">
        <v>375</v>
      </c>
      <c r="K251" s="32">
        <v>0</v>
      </c>
      <c r="L251" s="32">
        <v>0</v>
      </c>
      <c r="M251" s="32">
        <v>0</v>
      </c>
      <c r="N251" s="32">
        <f t="shared" si="30"/>
        <v>11100</v>
      </c>
    </row>
    <row r="252" spans="1:26" s="47" customFormat="1" ht="24.95" customHeight="1" x14ac:dyDescent="0.15">
      <c r="A252" s="29">
        <v>236</v>
      </c>
      <c r="B252" s="3" t="s">
        <v>195</v>
      </c>
      <c r="C252" s="6" t="s">
        <v>296</v>
      </c>
      <c r="D252" s="3" t="s">
        <v>18</v>
      </c>
      <c r="E252" s="36">
        <v>6450</v>
      </c>
      <c r="F252" s="36">
        <v>0</v>
      </c>
      <c r="G252" s="36">
        <v>0</v>
      </c>
      <c r="H252" s="36">
        <v>250</v>
      </c>
      <c r="I252" s="36">
        <v>100</v>
      </c>
      <c r="J252" s="36">
        <v>0</v>
      </c>
      <c r="K252" s="36">
        <v>0</v>
      </c>
      <c r="L252" s="36">
        <v>0</v>
      </c>
      <c r="M252" s="36">
        <v>0</v>
      </c>
      <c r="N252" s="36">
        <f t="shared" si="30"/>
        <v>6800</v>
      </c>
    </row>
    <row r="253" spans="1:26" s="40" customFormat="1" ht="24.95" customHeight="1" x14ac:dyDescent="0.15">
      <c r="A253" s="29">
        <v>237</v>
      </c>
      <c r="B253" s="3" t="s">
        <v>358</v>
      </c>
      <c r="C253" s="6" t="s">
        <v>296</v>
      </c>
      <c r="D253" s="3" t="s">
        <v>17</v>
      </c>
      <c r="E253" s="32">
        <v>4450</v>
      </c>
      <c r="F253" s="32">
        <v>0</v>
      </c>
      <c r="G253" s="32">
        <v>0</v>
      </c>
      <c r="H253" s="32">
        <v>250</v>
      </c>
      <c r="I253" s="32">
        <v>0</v>
      </c>
      <c r="J253" s="32">
        <v>0</v>
      </c>
      <c r="K253" s="32">
        <v>0</v>
      </c>
      <c r="L253" s="32">
        <v>0</v>
      </c>
      <c r="M253" s="32">
        <v>0</v>
      </c>
      <c r="N253" s="32">
        <f t="shared" si="30"/>
        <v>4700</v>
      </c>
    </row>
    <row r="254" spans="1:26" s="47" customFormat="1" ht="24.95" customHeight="1" x14ac:dyDescent="0.15">
      <c r="A254" s="29">
        <v>238</v>
      </c>
      <c r="B254" s="3" t="s">
        <v>198</v>
      </c>
      <c r="C254" s="6" t="s">
        <v>296</v>
      </c>
      <c r="D254" s="3" t="s">
        <v>16</v>
      </c>
      <c r="E254" s="36">
        <v>3350</v>
      </c>
      <c r="F254" s="36">
        <v>0</v>
      </c>
      <c r="G254" s="36">
        <v>0</v>
      </c>
      <c r="H254" s="36">
        <v>250</v>
      </c>
      <c r="I254" s="36">
        <v>100</v>
      </c>
      <c r="J254" s="36">
        <v>0</v>
      </c>
      <c r="K254" s="36">
        <v>0</v>
      </c>
      <c r="L254" s="36">
        <v>0</v>
      </c>
      <c r="M254" s="36">
        <v>0</v>
      </c>
      <c r="N254" s="36">
        <f t="shared" si="30"/>
        <v>3700</v>
      </c>
    </row>
    <row r="255" spans="1:26" s="40" customFormat="1" ht="24.95" customHeight="1" x14ac:dyDescent="0.15">
      <c r="A255" s="29">
        <v>239</v>
      </c>
      <c r="B255" s="3" t="s">
        <v>333</v>
      </c>
      <c r="C255" s="6" t="s">
        <v>296</v>
      </c>
      <c r="D255" s="3" t="s">
        <v>19</v>
      </c>
      <c r="E255" s="32">
        <v>10475</v>
      </c>
      <c r="F255" s="32">
        <v>0</v>
      </c>
      <c r="G255" s="32">
        <v>0</v>
      </c>
      <c r="H255" s="36">
        <v>250</v>
      </c>
      <c r="I255" s="32">
        <v>0</v>
      </c>
      <c r="J255" s="32">
        <v>375</v>
      </c>
      <c r="K255" s="32">
        <v>0</v>
      </c>
      <c r="L255" s="32">
        <v>0</v>
      </c>
      <c r="M255" s="32">
        <v>0</v>
      </c>
      <c r="N255" s="32">
        <f t="shared" si="30"/>
        <v>11100</v>
      </c>
    </row>
    <row r="256" spans="1:26" s="40" customFormat="1" ht="24.95" customHeight="1" x14ac:dyDescent="0.15">
      <c r="A256" s="29">
        <v>240</v>
      </c>
      <c r="B256" s="3" t="s">
        <v>344</v>
      </c>
      <c r="C256" s="6" t="s">
        <v>296</v>
      </c>
      <c r="D256" s="3" t="s">
        <v>18</v>
      </c>
      <c r="E256" s="32">
        <v>6450</v>
      </c>
      <c r="F256" s="32">
        <v>0</v>
      </c>
      <c r="G256" s="32">
        <v>0</v>
      </c>
      <c r="H256" s="32">
        <v>250</v>
      </c>
      <c r="I256" s="32">
        <v>0</v>
      </c>
      <c r="J256" s="32">
        <v>0</v>
      </c>
      <c r="K256" s="32">
        <v>0</v>
      </c>
      <c r="L256" s="32">
        <v>0</v>
      </c>
      <c r="M256" s="32">
        <v>0</v>
      </c>
      <c r="N256" s="32">
        <f t="shared" ref="N256" si="31">SUM(E256:M256)</f>
        <v>6700</v>
      </c>
    </row>
    <row r="257" spans="1:18" s="40" customFormat="1" ht="24.95" customHeight="1" x14ac:dyDescent="0.15">
      <c r="A257" s="29">
        <v>241</v>
      </c>
      <c r="B257" s="3" t="s">
        <v>316</v>
      </c>
      <c r="C257" s="6" t="s">
        <v>296</v>
      </c>
      <c r="D257" s="3" t="s">
        <v>18</v>
      </c>
      <c r="E257" s="32">
        <v>6450</v>
      </c>
      <c r="F257" s="32">
        <v>0</v>
      </c>
      <c r="G257" s="32">
        <v>0</v>
      </c>
      <c r="H257" s="32">
        <v>250</v>
      </c>
      <c r="I257" s="32">
        <v>0</v>
      </c>
      <c r="J257" s="32">
        <v>0</v>
      </c>
      <c r="K257" s="32">
        <v>0</v>
      </c>
      <c r="L257" s="32">
        <v>0</v>
      </c>
      <c r="M257" s="32">
        <v>0</v>
      </c>
      <c r="N257" s="32">
        <f t="shared" ref="N257" si="32">SUM(E257:M257)</f>
        <v>6700</v>
      </c>
    </row>
    <row r="258" spans="1:18" s="47" customFormat="1" ht="24.95" customHeight="1" x14ac:dyDescent="0.15">
      <c r="A258" s="29">
        <v>242</v>
      </c>
      <c r="B258" s="3" t="s">
        <v>163</v>
      </c>
      <c r="C258" s="6" t="s">
        <v>296</v>
      </c>
      <c r="D258" s="3" t="s">
        <v>17</v>
      </c>
      <c r="E258" s="32">
        <v>4450</v>
      </c>
      <c r="F258" s="32">
        <v>0</v>
      </c>
      <c r="G258" s="32">
        <v>0</v>
      </c>
      <c r="H258" s="32">
        <v>250</v>
      </c>
      <c r="I258" s="32">
        <v>145</v>
      </c>
      <c r="J258" s="32">
        <v>0</v>
      </c>
      <c r="K258" s="32">
        <v>0</v>
      </c>
      <c r="L258" s="32">
        <v>0</v>
      </c>
      <c r="M258" s="32">
        <v>0</v>
      </c>
      <c r="N258" s="32">
        <f t="shared" si="30"/>
        <v>4845</v>
      </c>
    </row>
    <row r="259" spans="1:18" s="40" customFormat="1" ht="24.95" customHeight="1" x14ac:dyDescent="0.15">
      <c r="A259" s="29">
        <v>243</v>
      </c>
      <c r="B259" s="3" t="s">
        <v>230</v>
      </c>
      <c r="C259" s="6" t="s">
        <v>296</v>
      </c>
      <c r="D259" s="3" t="s">
        <v>19</v>
      </c>
      <c r="E259" s="32">
        <v>10475</v>
      </c>
      <c r="F259" s="32">
        <v>0</v>
      </c>
      <c r="G259" s="32">
        <v>0</v>
      </c>
      <c r="H259" s="36">
        <v>250</v>
      </c>
      <c r="I259" s="32">
        <v>0</v>
      </c>
      <c r="J259" s="32">
        <v>375</v>
      </c>
      <c r="K259" s="32">
        <v>0</v>
      </c>
      <c r="L259" s="32">
        <v>0</v>
      </c>
      <c r="M259" s="32">
        <v>0</v>
      </c>
      <c r="N259" s="32">
        <f t="shared" si="30"/>
        <v>11100</v>
      </c>
    </row>
    <row r="260" spans="1:18" s="40" customFormat="1" ht="24.95" customHeight="1" x14ac:dyDescent="0.15">
      <c r="A260" s="29">
        <v>244</v>
      </c>
      <c r="B260" s="3" t="s">
        <v>288</v>
      </c>
      <c r="C260" s="6" t="s">
        <v>296</v>
      </c>
      <c r="D260" s="3" t="s">
        <v>18</v>
      </c>
      <c r="E260" s="32">
        <v>6450</v>
      </c>
      <c r="F260" s="32">
        <v>0</v>
      </c>
      <c r="G260" s="32">
        <v>0</v>
      </c>
      <c r="H260" s="32">
        <v>250</v>
      </c>
      <c r="I260" s="32">
        <v>0</v>
      </c>
      <c r="J260" s="32">
        <v>0</v>
      </c>
      <c r="K260" s="32">
        <v>0</v>
      </c>
      <c r="L260" s="32">
        <v>0</v>
      </c>
      <c r="M260" s="32">
        <v>0</v>
      </c>
      <c r="N260" s="32">
        <f t="shared" si="30"/>
        <v>6700</v>
      </c>
    </row>
    <row r="261" spans="1:18" s="40" customFormat="1" ht="24.95" customHeight="1" x14ac:dyDescent="0.15">
      <c r="A261" s="29">
        <v>245</v>
      </c>
      <c r="B261" s="3" t="s">
        <v>350</v>
      </c>
      <c r="C261" s="6" t="s">
        <v>296</v>
      </c>
      <c r="D261" s="3" t="s">
        <v>17</v>
      </c>
      <c r="E261" s="32">
        <v>4450</v>
      </c>
      <c r="F261" s="32">
        <v>0</v>
      </c>
      <c r="G261" s="32">
        <v>0</v>
      </c>
      <c r="H261" s="32">
        <v>250</v>
      </c>
      <c r="I261" s="32">
        <v>0</v>
      </c>
      <c r="J261" s="32">
        <v>0</v>
      </c>
      <c r="K261" s="32">
        <v>0</v>
      </c>
      <c r="L261" s="32">
        <v>0</v>
      </c>
      <c r="M261" s="32">
        <v>0</v>
      </c>
      <c r="N261" s="32">
        <f t="shared" ref="N261" si="33">SUM(E261:M261)</f>
        <v>4700</v>
      </c>
    </row>
    <row r="262" spans="1:18" s="47" customFormat="1" ht="24.95" customHeight="1" x14ac:dyDescent="0.15">
      <c r="A262" s="29">
        <v>246</v>
      </c>
      <c r="B262" s="3" t="s">
        <v>147</v>
      </c>
      <c r="C262" s="6" t="s">
        <v>296</v>
      </c>
      <c r="D262" s="3" t="s">
        <v>17</v>
      </c>
      <c r="E262" s="32">
        <v>4450</v>
      </c>
      <c r="F262" s="32">
        <v>0</v>
      </c>
      <c r="G262" s="32">
        <v>0</v>
      </c>
      <c r="H262" s="32">
        <v>250</v>
      </c>
      <c r="I262" s="32">
        <v>145</v>
      </c>
      <c r="J262" s="32">
        <v>0</v>
      </c>
      <c r="K262" s="32">
        <v>0</v>
      </c>
      <c r="L262" s="32">
        <v>0</v>
      </c>
      <c r="M262" s="32">
        <v>0</v>
      </c>
      <c r="N262" s="32">
        <f t="shared" si="30"/>
        <v>4845</v>
      </c>
    </row>
    <row r="263" spans="1:18" s="40" customFormat="1" ht="24.95" customHeight="1" x14ac:dyDescent="0.15">
      <c r="A263" s="29">
        <v>247</v>
      </c>
      <c r="B263" s="3" t="s">
        <v>301</v>
      </c>
      <c r="C263" s="6" t="s">
        <v>296</v>
      </c>
      <c r="D263" s="3" t="s">
        <v>18</v>
      </c>
      <c r="E263" s="32">
        <v>6450</v>
      </c>
      <c r="F263" s="32">
        <v>0</v>
      </c>
      <c r="G263" s="32">
        <v>0</v>
      </c>
      <c r="H263" s="32">
        <v>250</v>
      </c>
      <c r="I263" s="32">
        <v>0</v>
      </c>
      <c r="J263" s="32">
        <v>0</v>
      </c>
      <c r="K263" s="32">
        <v>0</v>
      </c>
      <c r="L263" s="32">
        <v>0</v>
      </c>
      <c r="M263" s="32">
        <v>0</v>
      </c>
      <c r="N263" s="32">
        <f t="shared" ref="N263" si="34">SUM(E263:M263)</f>
        <v>6700</v>
      </c>
    </row>
    <row r="264" spans="1:18" s="47" customFormat="1" ht="24.95" customHeight="1" x14ac:dyDescent="0.15">
      <c r="A264" s="29">
        <v>248</v>
      </c>
      <c r="B264" s="3" t="s">
        <v>202</v>
      </c>
      <c r="C264" s="6" t="s">
        <v>296</v>
      </c>
      <c r="D264" s="3" t="s">
        <v>18</v>
      </c>
      <c r="E264" s="36">
        <v>6450</v>
      </c>
      <c r="F264" s="36">
        <v>0</v>
      </c>
      <c r="G264" s="36">
        <v>0</v>
      </c>
      <c r="H264" s="36">
        <v>250</v>
      </c>
      <c r="I264" s="36">
        <v>100</v>
      </c>
      <c r="J264" s="36">
        <v>0</v>
      </c>
      <c r="K264" s="36">
        <v>0</v>
      </c>
      <c r="L264" s="36">
        <v>0</v>
      </c>
      <c r="M264" s="36">
        <v>0</v>
      </c>
      <c r="N264" s="36">
        <f t="shared" si="30"/>
        <v>6800</v>
      </c>
      <c r="R264" s="74"/>
    </row>
    <row r="265" spans="1:18" s="40" customFormat="1" ht="24.95" customHeight="1" x14ac:dyDescent="0.15">
      <c r="A265" s="29">
        <v>249</v>
      </c>
      <c r="B265" s="3" t="s">
        <v>294</v>
      </c>
      <c r="C265" s="6" t="s">
        <v>296</v>
      </c>
      <c r="D265" s="3" t="s">
        <v>17</v>
      </c>
      <c r="E265" s="32">
        <v>4450</v>
      </c>
      <c r="F265" s="32">
        <v>0</v>
      </c>
      <c r="G265" s="32">
        <v>0</v>
      </c>
      <c r="H265" s="32">
        <v>250</v>
      </c>
      <c r="I265" s="32">
        <v>0</v>
      </c>
      <c r="J265" s="32">
        <v>0</v>
      </c>
      <c r="K265" s="32">
        <v>0</v>
      </c>
      <c r="L265" s="32">
        <v>0</v>
      </c>
      <c r="M265" s="32">
        <v>0</v>
      </c>
      <c r="N265" s="32">
        <f>SUM(E265:M265)</f>
        <v>4700</v>
      </c>
    </row>
    <row r="266" spans="1:18" s="40" customFormat="1" ht="24.95" customHeight="1" x14ac:dyDescent="0.15">
      <c r="A266" s="29">
        <v>250</v>
      </c>
      <c r="B266" s="3" t="s">
        <v>157</v>
      </c>
      <c r="C266" s="6" t="s">
        <v>296</v>
      </c>
      <c r="D266" s="3" t="s">
        <v>19</v>
      </c>
      <c r="E266" s="32">
        <v>10475</v>
      </c>
      <c r="F266" s="32">
        <v>0</v>
      </c>
      <c r="G266" s="32">
        <v>0</v>
      </c>
      <c r="H266" s="36">
        <v>250</v>
      </c>
      <c r="I266" s="32">
        <v>0</v>
      </c>
      <c r="J266" s="32">
        <v>375</v>
      </c>
      <c r="K266" s="32">
        <v>0</v>
      </c>
      <c r="L266" s="32">
        <v>0</v>
      </c>
      <c r="M266" s="32">
        <v>0</v>
      </c>
      <c r="N266" s="32">
        <f>SUM(E266:M266)</f>
        <v>11100</v>
      </c>
    </row>
    <row r="267" spans="1:18" s="40" customFormat="1" ht="24.95" customHeight="1" x14ac:dyDescent="0.15">
      <c r="A267" s="29">
        <v>251</v>
      </c>
      <c r="B267" s="3" t="s">
        <v>291</v>
      </c>
      <c r="C267" s="6" t="s">
        <v>296</v>
      </c>
      <c r="D267" s="3" t="s">
        <v>17</v>
      </c>
      <c r="E267" s="32">
        <v>4450</v>
      </c>
      <c r="F267" s="32">
        <v>0</v>
      </c>
      <c r="G267" s="32">
        <v>0</v>
      </c>
      <c r="H267" s="32">
        <v>250</v>
      </c>
      <c r="I267" s="32">
        <v>0</v>
      </c>
      <c r="J267" s="32">
        <v>0</v>
      </c>
      <c r="K267" s="32">
        <v>0</v>
      </c>
      <c r="L267" s="32">
        <v>0</v>
      </c>
      <c r="M267" s="32">
        <v>0</v>
      </c>
      <c r="N267" s="32">
        <f>SUM(E267:M267)</f>
        <v>4700</v>
      </c>
    </row>
    <row r="268" spans="1:18" s="47" customFormat="1" ht="24.95" customHeight="1" x14ac:dyDescent="0.15">
      <c r="A268" s="29">
        <v>252</v>
      </c>
      <c r="B268" s="3" t="s">
        <v>174</v>
      </c>
      <c r="C268" s="6" t="s">
        <v>296</v>
      </c>
      <c r="D268" s="3" t="s">
        <v>16</v>
      </c>
      <c r="E268" s="36">
        <v>3350</v>
      </c>
      <c r="F268" s="36">
        <v>0</v>
      </c>
      <c r="G268" s="36">
        <v>0</v>
      </c>
      <c r="H268" s="36">
        <v>250</v>
      </c>
      <c r="I268" s="36">
        <v>100</v>
      </c>
      <c r="J268" s="36">
        <v>0</v>
      </c>
      <c r="K268" s="36">
        <v>0</v>
      </c>
      <c r="L268" s="36">
        <v>0</v>
      </c>
      <c r="M268" s="36">
        <v>0</v>
      </c>
      <c r="N268" s="36">
        <f t="shared" si="30"/>
        <v>3700</v>
      </c>
    </row>
    <row r="269" spans="1:18" s="40" customFormat="1" ht="24.95" customHeight="1" x14ac:dyDescent="0.15">
      <c r="A269" s="29">
        <v>253</v>
      </c>
      <c r="B269" s="3" t="s">
        <v>216</v>
      </c>
      <c r="C269" s="6" t="s">
        <v>296</v>
      </c>
      <c r="D269" s="3" t="s">
        <v>162</v>
      </c>
      <c r="E269" s="32">
        <v>13275</v>
      </c>
      <c r="F269" s="32">
        <v>0</v>
      </c>
      <c r="G269" s="32">
        <v>0</v>
      </c>
      <c r="H269" s="32">
        <v>250</v>
      </c>
      <c r="I269" s="32">
        <v>0</v>
      </c>
      <c r="J269" s="32">
        <v>375</v>
      </c>
      <c r="K269" s="32">
        <v>0</v>
      </c>
      <c r="L269" s="32">
        <v>0</v>
      </c>
      <c r="M269" s="32">
        <v>0</v>
      </c>
      <c r="N269" s="32">
        <f t="shared" si="30"/>
        <v>13900</v>
      </c>
    </row>
    <row r="270" spans="1:18" s="40" customFormat="1" ht="24.95" customHeight="1" x14ac:dyDescent="0.15">
      <c r="A270" s="29">
        <v>254</v>
      </c>
      <c r="B270" s="3" t="s">
        <v>250</v>
      </c>
      <c r="C270" s="6" t="s">
        <v>296</v>
      </c>
      <c r="D270" s="3" t="s">
        <v>17</v>
      </c>
      <c r="E270" s="32">
        <v>4450</v>
      </c>
      <c r="F270" s="32">
        <v>0</v>
      </c>
      <c r="G270" s="32">
        <v>0</v>
      </c>
      <c r="H270" s="32">
        <v>250</v>
      </c>
      <c r="I270" s="32">
        <v>0</v>
      </c>
      <c r="J270" s="32">
        <v>0</v>
      </c>
      <c r="K270" s="32">
        <v>0</v>
      </c>
      <c r="L270" s="32">
        <v>0</v>
      </c>
      <c r="M270" s="32">
        <v>0</v>
      </c>
      <c r="N270" s="32">
        <f t="shared" si="30"/>
        <v>4700</v>
      </c>
    </row>
    <row r="271" spans="1:18" s="40" customFormat="1" ht="24.95" customHeight="1" x14ac:dyDescent="0.15">
      <c r="A271" s="29">
        <v>255</v>
      </c>
      <c r="B271" s="3" t="s">
        <v>312</v>
      </c>
      <c r="C271" s="6" t="s">
        <v>296</v>
      </c>
      <c r="D271" s="3" t="s">
        <v>17</v>
      </c>
      <c r="E271" s="32">
        <v>4450</v>
      </c>
      <c r="F271" s="32">
        <v>0</v>
      </c>
      <c r="G271" s="32">
        <v>0</v>
      </c>
      <c r="H271" s="32">
        <v>250</v>
      </c>
      <c r="I271" s="32">
        <v>0</v>
      </c>
      <c r="J271" s="32">
        <v>0</v>
      </c>
      <c r="K271" s="32">
        <v>0</v>
      </c>
      <c r="L271" s="32">
        <v>0</v>
      </c>
      <c r="M271" s="32">
        <v>0</v>
      </c>
      <c r="N271" s="32">
        <f t="shared" si="30"/>
        <v>4700</v>
      </c>
    </row>
    <row r="272" spans="1:18" s="40" customFormat="1" ht="24.95" customHeight="1" x14ac:dyDescent="0.15">
      <c r="A272" s="29">
        <v>256</v>
      </c>
      <c r="B272" s="3" t="s">
        <v>275</v>
      </c>
      <c r="C272" s="6" t="s">
        <v>296</v>
      </c>
      <c r="D272" s="3" t="s">
        <v>17</v>
      </c>
      <c r="E272" s="32">
        <v>4450</v>
      </c>
      <c r="F272" s="32">
        <v>0</v>
      </c>
      <c r="G272" s="32">
        <v>0</v>
      </c>
      <c r="H272" s="32">
        <v>250</v>
      </c>
      <c r="I272" s="36">
        <v>0</v>
      </c>
      <c r="J272" s="32">
        <v>0</v>
      </c>
      <c r="K272" s="32">
        <v>0</v>
      </c>
      <c r="L272" s="32">
        <v>0</v>
      </c>
      <c r="M272" s="32">
        <v>0</v>
      </c>
      <c r="N272" s="32">
        <f t="shared" si="30"/>
        <v>4700</v>
      </c>
    </row>
    <row r="273" spans="1:14" s="40" customFormat="1" ht="24.95" customHeight="1" x14ac:dyDescent="0.15">
      <c r="A273" s="29">
        <v>257</v>
      </c>
      <c r="B273" s="3" t="s">
        <v>173</v>
      </c>
      <c r="C273" s="6" t="s">
        <v>296</v>
      </c>
      <c r="D273" s="3" t="s">
        <v>18</v>
      </c>
      <c r="E273" s="32">
        <v>6450</v>
      </c>
      <c r="F273" s="32">
        <v>0</v>
      </c>
      <c r="G273" s="32">
        <v>0</v>
      </c>
      <c r="H273" s="32">
        <v>250</v>
      </c>
      <c r="I273" s="32">
        <v>0</v>
      </c>
      <c r="J273" s="32">
        <v>0</v>
      </c>
      <c r="K273" s="32">
        <v>0</v>
      </c>
      <c r="L273" s="32">
        <v>0</v>
      </c>
      <c r="M273" s="32">
        <v>0</v>
      </c>
      <c r="N273" s="32">
        <f t="shared" si="30"/>
        <v>6700</v>
      </c>
    </row>
    <row r="274" spans="1:14" s="40" customFormat="1" ht="24.95" customHeight="1" x14ac:dyDescent="0.15">
      <c r="A274" s="29">
        <v>258</v>
      </c>
      <c r="B274" s="3" t="s">
        <v>339</v>
      </c>
      <c r="C274" s="6" t="s">
        <v>296</v>
      </c>
      <c r="D274" s="3" t="s">
        <v>18</v>
      </c>
      <c r="E274" s="32">
        <v>6450</v>
      </c>
      <c r="F274" s="32">
        <v>0</v>
      </c>
      <c r="G274" s="32">
        <v>0</v>
      </c>
      <c r="H274" s="32">
        <v>250</v>
      </c>
      <c r="I274" s="32">
        <v>0</v>
      </c>
      <c r="J274" s="32">
        <v>0</v>
      </c>
      <c r="K274" s="32">
        <v>0</v>
      </c>
      <c r="L274" s="32">
        <v>0</v>
      </c>
      <c r="M274" s="32">
        <v>0</v>
      </c>
      <c r="N274" s="32">
        <f t="shared" ref="N274" si="35">SUM(E274:M274)</f>
        <v>6700</v>
      </c>
    </row>
    <row r="275" spans="1:14" s="47" customFormat="1" ht="24.95" customHeight="1" x14ac:dyDescent="0.15">
      <c r="A275" s="29">
        <v>259</v>
      </c>
      <c r="B275" s="3" t="s">
        <v>215</v>
      </c>
      <c r="C275" s="6" t="s">
        <v>296</v>
      </c>
      <c r="D275" s="3" t="s">
        <v>18</v>
      </c>
      <c r="E275" s="32">
        <v>6450</v>
      </c>
      <c r="F275" s="32">
        <v>0</v>
      </c>
      <c r="G275" s="32">
        <v>0</v>
      </c>
      <c r="H275" s="32">
        <v>250</v>
      </c>
      <c r="I275" s="32">
        <v>100</v>
      </c>
      <c r="J275" s="32">
        <v>0</v>
      </c>
      <c r="K275" s="32">
        <v>0</v>
      </c>
      <c r="L275" s="32">
        <v>0</v>
      </c>
      <c r="M275" s="32">
        <v>0</v>
      </c>
      <c r="N275" s="32">
        <f t="shared" si="30"/>
        <v>6800</v>
      </c>
    </row>
    <row r="276" spans="1:14" s="40" customFormat="1" ht="24.95" customHeight="1" x14ac:dyDescent="0.15">
      <c r="A276" s="29">
        <v>260</v>
      </c>
      <c r="B276" s="3" t="s">
        <v>317</v>
      </c>
      <c r="C276" s="6" t="s">
        <v>296</v>
      </c>
      <c r="D276" s="3" t="s">
        <v>17</v>
      </c>
      <c r="E276" s="32">
        <v>4450</v>
      </c>
      <c r="F276" s="32">
        <v>0</v>
      </c>
      <c r="G276" s="32">
        <v>0</v>
      </c>
      <c r="H276" s="32">
        <v>250</v>
      </c>
      <c r="I276" s="36">
        <v>0</v>
      </c>
      <c r="J276" s="32">
        <v>0</v>
      </c>
      <c r="K276" s="32">
        <v>0</v>
      </c>
      <c r="L276" s="32">
        <v>0</v>
      </c>
      <c r="M276" s="32">
        <v>0</v>
      </c>
      <c r="N276" s="32">
        <f t="shared" ref="N276" si="36">SUM(E276:M276)</f>
        <v>4700</v>
      </c>
    </row>
    <row r="277" spans="1:14" s="40" customFormat="1" ht="24.95" customHeight="1" x14ac:dyDescent="0.15">
      <c r="A277" s="29">
        <v>261</v>
      </c>
      <c r="B277" s="3" t="s">
        <v>150</v>
      </c>
      <c r="C277" s="6" t="s">
        <v>296</v>
      </c>
      <c r="D277" s="3" t="s">
        <v>162</v>
      </c>
      <c r="E277" s="32">
        <v>13275</v>
      </c>
      <c r="F277" s="32">
        <v>0</v>
      </c>
      <c r="G277" s="32">
        <v>0</v>
      </c>
      <c r="H277" s="32">
        <v>250</v>
      </c>
      <c r="I277" s="32">
        <v>0</v>
      </c>
      <c r="J277" s="32">
        <v>375</v>
      </c>
      <c r="K277" s="32">
        <v>0</v>
      </c>
      <c r="L277" s="32">
        <v>0</v>
      </c>
      <c r="M277" s="32">
        <v>0</v>
      </c>
      <c r="N277" s="32">
        <f t="shared" si="30"/>
        <v>13900</v>
      </c>
    </row>
    <row r="278" spans="1:14" s="47" customFormat="1" ht="24.95" customHeight="1" x14ac:dyDescent="0.15">
      <c r="A278" s="29">
        <v>262</v>
      </c>
      <c r="B278" s="3" t="s">
        <v>228</v>
      </c>
      <c r="C278" s="6" t="s">
        <v>296</v>
      </c>
      <c r="D278" s="3" t="s">
        <v>18</v>
      </c>
      <c r="E278" s="36">
        <v>6450</v>
      </c>
      <c r="F278" s="36">
        <v>0</v>
      </c>
      <c r="G278" s="36">
        <v>0</v>
      </c>
      <c r="H278" s="36">
        <v>250</v>
      </c>
      <c r="I278" s="36">
        <v>100</v>
      </c>
      <c r="J278" s="36">
        <v>0</v>
      </c>
      <c r="K278" s="36">
        <v>0</v>
      </c>
      <c r="L278" s="36">
        <v>0</v>
      </c>
      <c r="M278" s="36">
        <v>0</v>
      </c>
      <c r="N278" s="36">
        <f t="shared" si="30"/>
        <v>6800</v>
      </c>
    </row>
    <row r="279" spans="1:14" s="40" customFormat="1" ht="24.95" customHeight="1" x14ac:dyDescent="0.15">
      <c r="A279" s="29">
        <v>263</v>
      </c>
      <c r="B279" s="3" t="s">
        <v>282</v>
      </c>
      <c r="C279" s="6" t="s">
        <v>296</v>
      </c>
      <c r="D279" s="3" t="s">
        <v>18</v>
      </c>
      <c r="E279" s="32">
        <v>6450</v>
      </c>
      <c r="F279" s="32">
        <v>0</v>
      </c>
      <c r="G279" s="32">
        <v>0</v>
      </c>
      <c r="H279" s="32">
        <v>250</v>
      </c>
      <c r="I279" s="32">
        <v>0</v>
      </c>
      <c r="J279" s="32">
        <v>0</v>
      </c>
      <c r="K279" s="32">
        <v>0</v>
      </c>
      <c r="L279" s="32">
        <v>0</v>
      </c>
      <c r="M279" s="32">
        <v>0</v>
      </c>
      <c r="N279" s="32">
        <f t="shared" ref="N279:N293" si="37">SUM(E279:M279)</f>
        <v>6700</v>
      </c>
    </row>
    <row r="280" spans="1:14" s="40" customFormat="1" ht="24.95" customHeight="1" x14ac:dyDescent="0.15">
      <c r="A280" s="29">
        <v>264</v>
      </c>
      <c r="B280" s="3" t="s">
        <v>247</v>
      </c>
      <c r="C280" s="6" t="s">
        <v>296</v>
      </c>
      <c r="D280" s="3" t="s">
        <v>18</v>
      </c>
      <c r="E280" s="32">
        <v>6450</v>
      </c>
      <c r="F280" s="32">
        <v>0</v>
      </c>
      <c r="G280" s="32">
        <v>0</v>
      </c>
      <c r="H280" s="32">
        <v>250</v>
      </c>
      <c r="I280" s="32">
        <v>0</v>
      </c>
      <c r="J280" s="32">
        <v>0</v>
      </c>
      <c r="K280" s="32">
        <v>0</v>
      </c>
      <c r="L280" s="32">
        <v>0</v>
      </c>
      <c r="M280" s="32">
        <v>0</v>
      </c>
      <c r="N280" s="32">
        <f t="shared" si="37"/>
        <v>6700</v>
      </c>
    </row>
    <row r="281" spans="1:14" s="40" customFormat="1" ht="24.95" customHeight="1" x14ac:dyDescent="0.15">
      <c r="A281" s="29">
        <v>265</v>
      </c>
      <c r="B281" s="3" t="s">
        <v>255</v>
      </c>
      <c r="C281" s="6" t="s">
        <v>296</v>
      </c>
      <c r="D281" s="3" t="s">
        <v>162</v>
      </c>
      <c r="E281" s="32">
        <v>13275</v>
      </c>
      <c r="F281" s="32">
        <v>0</v>
      </c>
      <c r="G281" s="32">
        <v>0</v>
      </c>
      <c r="H281" s="32">
        <v>250</v>
      </c>
      <c r="I281" s="32">
        <v>0</v>
      </c>
      <c r="J281" s="32">
        <v>375</v>
      </c>
      <c r="K281" s="32">
        <v>0</v>
      </c>
      <c r="L281" s="32">
        <v>0</v>
      </c>
      <c r="M281" s="32">
        <v>0</v>
      </c>
      <c r="N281" s="32">
        <f>SUM(E281:M281)</f>
        <v>13900</v>
      </c>
    </row>
    <row r="282" spans="1:14" s="40" customFormat="1" ht="24.95" customHeight="1" x14ac:dyDescent="0.15">
      <c r="A282" s="42">
        <v>266</v>
      </c>
      <c r="B282" s="3" t="s">
        <v>370</v>
      </c>
      <c r="C282" s="6" t="s">
        <v>296</v>
      </c>
      <c r="D282" s="3" t="s">
        <v>162</v>
      </c>
      <c r="E282" s="32">
        <v>13275</v>
      </c>
      <c r="F282" s="32">
        <v>0</v>
      </c>
      <c r="G282" s="32">
        <v>0</v>
      </c>
      <c r="H282" s="32">
        <v>250</v>
      </c>
      <c r="I282" s="32">
        <v>0</v>
      </c>
      <c r="J282" s="32">
        <v>375</v>
      </c>
      <c r="K282" s="32">
        <v>0</v>
      </c>
      <c r="L282" s="32">
        <v>0</v>
      </c>
      <c r="M282" s="32">
        <v>0</v>
      </c>
      <c r="N282" s="32">
        <f>SUM(E282:M282)</f>
        <v>13900</v>
      </c>
    </row>
    <row r="283" spans="1:14" s="40" customFormat="1" ht="24.95" customHeight="1" x14ac:dyDescent="0.15">
      <c r="A283" s="29">
        <v>267</v>
      </c>
      <c r="B283" s="3" t="s">
        <v>331</v>
      </c>
      <c r="C283" s="6" t="s">
        <v>296</v>
      </c>
      <c r="D283" s="3" t="s">
        <v>19</v>
      </c>
      <c r="E283" s="32">
        <v>10475</v>
      </c>
      <c r="F283" s="32">
        <v>0</v>
      </c>
      <c r="G283" s="32">
        <v>0</v>
      </c>
      <c r="H283" s="36">
        <v>250</v>
      </c>
      <c r="I283" s="32">
        <v>0</v>
      </c>
      <c r="J283" s="32">
        <v>375</v>
      </c>
      <c r="K283" s="32">
        <v>0</v>
      </c>
      <c r="L283" s="32">
        <v>0</v>
      </c>
      <c r="M283" s="32">
        <v>0</v>
      </c>
      <c r="N283" s="32">
        <f>SUM(E283:M283)</f>
        <v>11100</v>
      </c>
    </row>
    <row r="284" spans="1:14" s="40" customFormat="1" ht="24.95" customHeight="1" x14ac:dyDescent="0.15">
      <c r="A284" s="29">
        <v>268</v>
      </c>
      <c r="B284" s="3" t="s">
        <v>151</v>
      </c>
      <c r="C284" s="6" t="s">
        <v>296</v>
      </c>
      <c r="D284" s="3" t="s">
        <v>19</v>
      </c>
      <c r="E284" s="32">
        <v>10475</v>
      </c>
      <c r="F284" s="32">
        <v>0</v>
      </c>
      <c r="G284" s="32">
        <v>0</v>
      </c>
      <c r="H284" s="36">
        <v>250</v>
      </c>
      <c r="I284" s="32">
        <v>0</v>
      </c>
      <c r="J284" s="32">
        <v>375</v>
      </c>
      <c r="K284" s="32">
        <v>0</v>
      </c>
      <c r="L284" s="32">
        <v>0</v>
      </c>
      <c r="M284" s="32">
        <v>0</v>
      </c>
      <c r="N284" s="32">
        <f t="shared" si="37"/>
        <v>11100</v>
      </c>
    </row>
    <row r="285" spans="1:14" s="40" customFormat="1" ht="24.95" customHeight="1" x14ac:dyDescent="0.15">
      <c r="A285" s="29">
        <v>269</v>
      </c>
      <c r="B285" s="54" t="s">
        <v>223</v>
      </c>
      <c r="C285" s="6" t="s">
        <v>296</v>
      </c>
      <c r="D285" s="3" t="s">
        <v>18</v>
      </c>
      <c r="E285" s="32">
        <v>6450</v>
      </c>
      <c r="F285" s="32">
        <v>0</v>
      </c>
      <c r="G285" s="32">
        <v>0</v>
      </c>
      <c r="H285" s="32">
        <v>250</v>
      </c>
      <c r="I285" s="32">
        <v>0</v>
      </c>
      <c r="J285" s="32">
        <v>0</v>
      </c>
      <c r="K285" s="32">
        <v>0</v>
      </c>
      <c r="L285" s="32">
        <v>0</v>
      </c>
      <c r="M285" s="32">
        <v>0</v>
      </c>
      <c r="N285" s="32">
        <f t="shared" si="37"/>
        <v>6700</v>
      </c>
    </row>
    <row r="286" spans="1:14" s="40" customFormat="1" ht="24.95" customHeight="1" x14ac:dyDescent="0.15">
      <c r="A286" s="29">
        <v>270</v>
      </c>
      <c r="B286" s="3" t="s">
        <v>313</v>
      </c>
      <c r="C286" s="6" t="s">
        <v>296</v>
      </c>
      <c r="D286" s="3" t="s">
        <v>19</v>
      </c>
      <c r="E286" s="32">
        <v>10475</v>
      </c>
      <c r="F286" s="32">
        <v>0</v>
      </c>
      <c r="G286" s="32">
        <v>0</v>
      </c>
      <c r="H286" s="36">
        <v>250</v>
      </c>
      <c r="I286" s="32">
        <v>0</v>
      </c>
      <c r="J286" s="32">
        <v>375</v>
      </c>
      <c r="K286" s="32">
        <v>0</v>
      </c>
      <c r="L286" s="32">
        <v>0</v>
      </c>
      <c r="M286" s="32">
        <v>0</v>
      </c>
      <c r="N286" s="32">
        <f t="shared" ref="N286" si="38">SUM(E286:M286)</f>
        <v>11100</v>
      </c>
    </row>
    <row r="287" spans="1:14" s="47" customFormat="1" ht="24.95" customHeight="1" x14ac:dyDescent="0.15">
      <c r="A287" s="29">
        <v>271</v>
      </c>
      <c r="B287" s="3" t="s">
        <v>152</v>
      </c>
      <c r="C287" s="6" t="s">
        <v>296</v>
      </c>
      <c r="D287" s="3" t="s">
        <v>18</v>
      </c>
      <c r="E287" s="32">
        <v>6450</v>
      </c>
      <c r="F287" s="32">
        <v>0</v>
      </c>
      <c r="G287" s="32">
        <v>0</v>
      </c>
      <c r="H287" s="32">
        <v>250</v>
      </c>
      <c r="I287" s="32">
        <v>145</v>
      </c>
      <c r="J287" s="32">
        <v>0</v>
      </c>
      <c r="K287" s="32">
        <v>0</v>
      </c>
      <c r="L287" s="32">
        <v>0</v>
      </c>
      <c r="M287" s="32">
        <v>0</v>
      </c>
      <c r="N287" s="32">
        <f t="shared" si="37"/>
        <v>6845</v>
      </c>
    </row>
    <row r="288" spans="1:14" s="47" customFormat="1" ht="24.95" customHeight="1" x14ac:dyDescent="0.15">
      <c r="A288" s="29">
        <v>272</v>
      </c>
      <c r="B288" s="3" t="s">
        <v>175</v>
      </c>
      <c r="C288" s="6" t="s">
        <v>296</v>
      </c>
      <c r="D288" s="3" t="s">
        <v>17</v>
      </c>
      <c r="E288" s="36">
        <v>4450</v>
      </c>
      <c r="F288" s="36">
        <v>0</v>
      </c>
      <c r="G288" s="36">
        <v>0</v>
      </c>
      <c r="H288" s="36">
        <v>250</v>
      </c>
      <c r="I288" s="36">
        <v>100</v>
      </c>
      <c r="J288" s="36">
        <v>0</v>
      </c>
      <c r="K288" s="36">
        <v>0</v>
      </c>
      <c r="L288" s="36">
        <v>0</v>
      </c>
      <c r="M288" s="36">
        <v>0</v>
      </c>
      <c r="N288" s="36">
        <f t="shared" si="37"/>
        <v>4800</v>
      </c>
    </row>
    <row r="289" spans="1:14" s="40" customFormat="1" ht="24.95" customHeight="1" x14ac:dyDescent="0.15">
      <c r="A289" s="29">
        <v>273</v>
      </c>
      <c r="B289" s="3" t="s">
        <v>276</v>
      </c>
      <c r="C289" s="6" t="s">
        <v>296</v>
      </c>
      <c r="D289" s="3" t="s">
        <v>18</v>
      </c>
      <c r="E289" s="32">
        <v>6450</v>
      </c>
      <c r="F289" s="32">
        <v>0</v>
      </c>
      <c r="G289" s="32">
        <v>0</v>
      </c>
      <c r="H289" s="32">
        <v>250</v>
      </c>
      <c r="I289" s="32">
        <v>0</v>
      </c>
      <c r="J289" s="32">
        <v>0</v>
      </c>
      <c r="K289" s="32">
        <v>0</v>
      </c>
      <c r="L289" s="32">
        <v>0</v>
      </c>
      <c r="M289" s="32">
        <v>0</v>
      </c>
      <c r="N289" s="32">
        <f t="shared" si="37"/>
        <v>6700</v>
      </c>
    </row>
    <row r="290" spans="1:14" s="40" customFormat="1" ht="24.95" customHeight="1" x14ac:dyDescent="0.15">
      <c r="A290" s="29">
        <v>274</v>
      </c>
      <c r="B290" s="3" t="s">
        <v>349</v>
      </c>
      <c r="C290" s="6" t="s">
        <v>296</v>
      </c>
      <c r="D290" s="3" t="s">
        <v>18</v>
      </c>
      <c r="E290" s="32">
        <v>6450</v>
      </c>
      <c r="F290" s="32">
        <v>0</v>
      </c>
      <c r="G290" s="32">
        <v>0</v>
      </c>
      <c r="H290" s="32">
        <v>250</v>
      </c>
      <c r="I290" s="32">
        <v>0</v>
      </c>
      <c r="J290" s="32">
        <v>0</v>
      </c>
      <c r="K290" s="32">
        <v>0</v>
      </c>
      <c r="L290" s="32">
        <v>0</v>
      </c>
      <c r="M290" s="32">
        <v>0</v>
      </c>
      <c r="N290" s="32">
        <f t="shared" ref="N290" si="39">SUM(E290:M290)</f>
        <v>6700</v>
      </c>
    </row>
    <row r="291" spans="1:14" s="47" customFormat="1" ht="24.95" customHeight="1" x14ac:dyDescent="0.15">
      <c r="A291" s="29">
        <v>275</v>
      </c>
      <c r="B291" s="3" t="s">
        <v>153</v>
      </c>
      <c r="C291" s="6" t="s">
        <v>296</v>
      </c>
      <c r="D291" s="3" t="s">
        <v>16</v>
      </c>
      <c r="E291" s="32">
        <v>3350</v>
      </c>
      <c r="F291" s="32">
        <v>0</v>
      </c>
      <c r="G291" s="32">
        <v>0</v>
      </c>
      <c r="H291" s="32">
        <v>250</v>
      </c>
      <c r="I291" s="32">
        <v>145</v>
      </c>
      <c r="J291" s="32">
        <v>0</v>
      </c>
      <c r="K291" s="32">
        <v>0</v>
      </c>
      <c r="L291" s="32">
        <v>0</v>
      </c>
      <c r="M291" s="32">
        <v>0</v>
      </c>
      <c r="N291" s="32">
        <f t="shared" si="37"/>
        <v>3745</v>
      </c>
    </row>
    <row r="292" spans="1:14" s="40" customFormat="1" ht="24.95" customHeight="1" x14ac:dyDescent="0.15">
      <c r="A292" s="29">
        <v>276</v>
      </c>
      <c r="B292" s="3" t="s">
        <v>299</v>
      </c>
      <c r="C292" s="6" t="s">
        <v>296</v>
      </c>
      <c r="D292" s="3" t="s">
        <v>16</v>
      </c>
      <c r="E292" s="32">
        <v>3350</v>
      </c>
      <c r="F292" s="32">
        <v>0</v>
      </c>
      <c r="G292" s="32">
        <v>0</v>
      </c>
      <c r="H292" s="32">
        <v>250</v>
      </c>
      <c r="I292" s="32">
        <v>0</v>
      </c>
      <c r="J292" s="32">
        <v>0</v>
      </c>
      <c r="K292" s="32">
        <v>0</v>
      </c>
      <c r="L292" s="32">
        <v>0</v>
      </c>
      <c r="M292" s="32">
        <v>0</v>
      </c>
      <c r="N292" s="32">
        <f>SUM(E292:M292)</f>
        <v>3600</v>
      </c>
    </row>
    <row r="293" spans="1:14" s="47" customFormat="1" ht="24.95" customHeight="1" x14ac:dyDescent="0.15">
      <c r="A293" s="29">
        <v>277</v>
      </c>
      <c r="B293" s="3" t="s">
        <v>213</v>
      </c>
      <c r="C293" s="6" t="s">
        <v>296</v>
      </c>
      <c r="D293" s="3" t="s">
        <v>17</v>
      </c>
      <c r="E293" s="36">
        <v>4450</v>
      </c>
      <c r="F293" s="36">
        <v>0</v>
      </c>
      <c r="G293" s="36">
        <v>0</v>
      </c>
      <c r="H293" s="36">
        <v>250</v>
      </c>
      <c r="I293" s="36">
        <v>100</v>
      </c>
      <c r="J293" s="36">
        <v>0</v>
      </c>
      <c r="K293" s="36">
        <v>0</v>
      </c>
      <c r="L293" s="36">
        <v>0</v>
      </c>
      <c r="M293" s="36">
        <v>0</v>
      </c>
      <c r="N293" s="36">
        <f t="shared" si="37"/>
        <v>4800</v>
      </c>
    </row>
    <row r="294" spans="1:14" s="15" customFormat="1" ht="24.95" customHeight="1" x14ac:dyDescent="0.2">
      <c r="A294" s="29">
        <v>278</v>
      </c>
      <c r="B294" s="3" t="s">
        <v>361</v>
      </c>
      <c r="C294" s="6" t="s">
        <v>296</v>
      </c>
      <c r="D294" s="3" t="s">
        <v>162</v>
      </c>
      <c r="E294" s="32">
        <v>13275</v>
      </c>
      <c r="F294" s="32">
        <v>0</v>
      </c>
      <c r="G294" s="32">
        <v>0</v>
      </c>
      <c r="H294" s="32">
        <v>250</v>
      </c>
      <c r="I294" s="32">
        <v>0</v>
      </c>
      <c r="J294" s="32">
        <v>375</v>
      </c>
      <c r="K294" s="32">
        <v>0</v>
      </c>
      <c r="L294" s="32">
        <v>0</v>
      </c>
      <c r="M294" s="32">
        <v>0</v>
      </c>
      <c r="N294" s="32">
        <f t="shared" ref="N294" si="40">SUM(E294:M294)</f>
        <v>13900</v>
      </c>
    </row>
    <row r="295" spans="1:14" s="5" customFormat="1" ht="24.95" customHeight="1" x14ac:dyDescent="0.15">
      <c r="A295" s="2"/>
      <c r="B295" s="2"/>
      <c r="C295" s="30"/>
      <c r="D295" s="2"/>
      <c r="E295" s="33"/>
      <c r="F295" s="34"/>
      <c r="G295" s="34"/>
      <c r="H295" s="33"/>
      <c r="I295" s="33"/>
      <c r="J295" s="33"/>
      <c r="K295" s="34"/>
      <c r="L295" s="34"/>
      <c r="M295" s="34"/>
      <c r="N295" s="78">
        <f>SUM(N17:N294)</f>
        <v>2631583.0399999991</v>
      </c>
    </row>
    <row r="296" spans="1:14" s="5" customFormat="1" ht="24.95" customHeight="1" x14ac:dyDescent="0.15">
      <c r="A296" s="16" t="s">
        <v>224</v>
      </c>
      <c r="B296" s="16" t="s">
        <v>28</v>
      </c>
      <c r="C296" s="16"/>
      <c r="D296" s="16" t="s">
        <v>15</v>
      </c>
      <c r="E296" s="35" t="s">
        <v>21</v>
      </c>
      <c r="F296" s="35" t="s">
        <v>22</v>
      </c>
      <c r="G296" s="35" t="s">
        <v>177</v>
      </c>
      <c r="H296" s="35" t="s">
        <v>20</v>
      </c>
      <c r="I296" s="35" t="s">
        <v>24</v>
      </c>
      <c r="J296" s="35" t="s">
        <v>23</v>
      </c>
      <c r="K296" s="35" t="s">
        <v>25</v>
      </c>
      <c r="L296" s="35" t="s">
        <v>248</v>
      </c>
      <c r="M296" s="35" t="s">
        <v>26</v>
      </c>
      <c r="N296" s="35" t="s">
        <v>27</v>
      </c>
    </row>
    <row r="297" spans="1:14" s="5" customFormat="1" ht="24.95" customHeight="1" x14ac:dyDescent="0.15">
      <c r="A297" s="89" t="s">
        <v>393</v>
      </c>
      <c r="B297" s="89"/>
      <c r="C297" s="29"/>
      <c r="D297" s="3"/>
      <c r="E297" s="32"/>
      <c r="F297" s="34"/>
      <c r="G297" s="34"/>
      <c r="H297" s="34"/>
      <c r="I297" s="34"/>
      <c r="J297" s="34"/>
      <c r="K297" s="34"/>
      <c r="L297" s="34"/>
      <c r="M297" s="34"/>
      <c r="N297" s="34"/>
    </row>
    <row r="298" spans="1:14" s="46" customFormat="1" ht="24.95" customHeight="1" x14ac:dyDescent="0.15">
      <c r="A298" s="30">
        <v>1</v>
      </c>
      <c r="B298" s="2" t="s">
        <v>200</v>
      </c>
      <c r="C298" s="6" t="s">
        <v>296</v>
      </c>
      <c r="D298" s="3" t="s">
        <v>18</v>
      </c>
      <c r="E298" s="37">
        <v>6450</v>
      </c>
      <c r="F298" s="37">
        <v>0</v>
      </c>
      <c r="G298" s="37">
        <v>0</v>
      </c>
      <c r="H298" s="37">
        <v>250</v>
      </c>
      <c r="I298" s="37">
        <v>100</v>
      </c>
      <c r="J298" s="37">
        <v>0</v>
      </c>
      <c r="K298" s="37">
        <v>0</v>
      </c>
      <c r="L298" s="37">
        <v>0</v>
      </c>
      <c r="M298" s="37">
        <v>0</v>
      </c>
      <c r="N298" s="37">
        <f>SUM(E298:M298)</f>
        <v>6800</v>
      </c>
    </row>
    <row r="299" spans="1:14" s="5" customFormat="1" ht="24.95" customHeight="1" x14ac:dyDescent="0.15">
      <c r="A299" s="30">
        <v>2</v>
      </c>
      <c r="B299" s="54" t="s">
        <v>298</v>
      </c>
      <c r="C299" s="6" t="s">
        <v>296</v>
      </c>
      <c r="D299" s="3" t="s">
        <v>17</v>
      </c>
      <c r="E299" s="36">
        <v>4450</v>
      </c>
      <c r="F299" s="36">
        <v>0</v>
      </c>
      <c r="G299" s="36">
        <v>0</v>
      </c>
      <c r="H299" s="36">
        <v>250</v>
      </c>
      <c r="I299" s="36">
        <v>0</v>
      </c>
      <c r="J299" s="36">
        <v>0</v>
      </c>
      <c r="K299" s="36">
        <v>0</v>
      </c>
      <c r="L299" s="36">
        <v>0</v>
      </c>
      <c r="M299" s="36">
        <v>0</v>
      </c>
      <c r="N299" s="36">
        <f>SUM(E299:M299)</f>
        <v>4700</v>
      </c>
    </row>
    <row r="300" spans="1:14" s="5" customFormat="1" ht="24.95" customHeight="1" x14ac:dyDescent="0.15">
      <c r="A300" s="2"/>
      <c r="B300" s="54"/>
      <c r="C300" s="29"/>
      <c r="D300" s="3"/>
      <c r="E300" s="31"/>
      <c r="F300" s="31"/>
      <c r="G300" s="31"/>
      <c r="H300" s="31"/>
      <c r="I300" s="31"/>
      <c r="J300" s="31"/>
      <c r="K300" s="31"/>
      <c r="L300" s="31"/>
      <c r="M300" s="31"/>
      <c r="N300" s="78">
        <f>SUM(N298:N299)</f>
        <v>11500</v>
      </c>
    </row>
    <row r="301" spans="1:14" s="5" customFormat="1" ht="24.95" customHeight="1" x14ac:dyDescent="0.15">
      <c r="A301" s="2"/>
      <c r="B301" s="54"/>
      <c r="C301" s="29"/>
      <c r="D301" s="3"/>
      <c r="E301" s="31"/>
      <c r="F301" s="31"/>
      <c r="G301" s="31"/>
      <c r="H301" s="31"/>
      <c r="I301" s="31"/>
      <c r="J301" s="31"/>
      <c r="K301" s="31"/>
      <c r="L301" s="31"/>
      <c r="M301" s="31"/>
      <c r="N301" s="34"/>
    </row>
    <row r="302" spans="1:14" s="5" customFormat="1" ht="24.95" customHeight="1" x14ac:dyDescent="0.15">
      <c r="A302" s="16" t="s">
        <v>224</v>
      </c>
      <c r="B302" s="16" t="s">
        <v>28</v>
      </c>
      <c r="C302" s="16"/>
      <c r="D302" s="16" t="s">
        <v>15</v>
      </c>
      <c r="E302" s="35" t="s">
        <v>21</v>
      </c>
      <c r="F302" s="35" t="s">
        <v>22</v>
      </c>
      <c r="G302" s="35" t="s">
        <v>177</v>
      </c>
      <c r="H302" s="35" t="s">
        <v>20</v>
      </c>
      <c r="I302" s="35" t="s">
        <v>24</v>
      </c>
      <c r="J302" s="35" t="s">
        <v>23</v>
      </c>
      <c r="K302" s="35" t="s">
        <v>25</v>
      </c>
      <c r="L302" s="35" t="s">
        <v>248</v>
      </c>
      <c r="M302" s="35" t="s">
        <v>26</v>
      </c>
      <c r="N302" s="35" t="s">
        <v>27</v>
      </c>
    </row>
    <row r="303" spans="1:14" s="5" customFormat="1" ht="24.95" customHeight="1" x14ac:dyDescent="0.15">
      <c r="A303" s="89" t="s">
        <v>392</v>
      </c>
      <c r="B303" s="89"/>
      <c r="C303" s="29"/>
      <c r="D303" s="16"/>
      <c r="E303" s="35"/>
      <c r="F303" s="35"/>
      <c r="G303" s="35"/>
      <c r="H303" s="35"/>
      <c r="I303" s="35"/>
      <c r="J303" s="35"/>
      <c r="K303" s="35"/>
      <c r="L303" s="35"/>
      <c r="M303" s="35"/>
      <c r="N303" s="35">
        <f>SUBTOTAL(9,N17:N300,N295)</f>
        <v>7917749.1199999973</v>
      </c>
    </row>
    <row r="304" spans="1:14" s="5" customFormat="1" ht="24.95" customHeight="1" x14ac:dyDescent="0.15">
      <c r="A304" s="29">
        <v>1</v>
      </c>
      <c r="B304" s="54" t="s">
        <v>360</v>
      </c>
      <c r="C304" s="6" t="s">
        <v>296</v>
      </c>
      <c r="D304" s="3" t="s">
        <v>18</v>
      </c>
      <c r="E304" s="36">
        <v>6450</v>
      </c>
      <c r="F304" s="36">
        <v>0</v>
      </c>
      <c r="G304" s="36">
        <v>0</v>
      </c>
      <c r="H304" s="36">
        <v>250</v>
      </c>
      <c r="I304" s="36">
        <v>0</v>
      </c>
      <c r="J304" s="36">
        <v>0</v>
      </c>
      <c r="K304" s="36">
        <v>0</v>
      </c>
      <c r="L304" s="36">
        <v>0</v>
      </c>
      <c r="M304" s="36">
        <v>0</v>
      </c>
      <c r="N304" s="36">
        <f>SUM(E304:M304)</f>
        <v>6700</v>
      </c>
    </row>
    <row r="305" spans="1:15" s="5" customFormat="1" ht="24.95" customHeight="1" x14ac:dyDescent="0.15">
      <c r="A305" s="29">
        <v>2</v>
      </c>
      <c r="B305" s="3" t="s">
        <v>328</v>
      </c>
      <c r="C305" s="6" t="s">
        <v>296</v>
      </c>
      <c r="D305" s="3" t="s">
        <v>16</v>
      </c>
      <c r="E305" s="36">
        <v>3350</v>
      </c>
      <c r="F305" s="36">
        <v>0</v>
      </c>
      <c r="G305" s="36">
        <v>0</v>
      </c>
      <c r="H305" s="36">
        <v>250</v>
      </c>
      <c r="I305" s="36">
        <v>0</v>
      </c>
      <c r="J305" s="36">
        <v>0</v>
      </c>
      <c r="K305" s="36">
        <v>0</v>
      </c>
      <c r="L305" s="36">
        <v>0</v>
      </c>
      <c r="M305" s="36">
        <v>0</v>
      </c>
      <c r="N305" s="36">
        <f>SUM(E305:M305)</f>
        <v>3600</v>
      </c>
    </row>
    <row r="306" spans="1:15" s="5" customFormat="1" ht="24.95" customHeight="1" x14ac:dyDescent="0.15">
      <c r="A306" s="29">
        <v>3</v>
      </c>
      <c r="B306" s="3" t="s">
        <v>347</v>
      </c>
      <c r="C306" s="6" t="s">
        <v>296</v>
      </c>
      <c r="D306" s="3" t="s">
        <v>16</v>
      </c>
      <c r="E306" s="36">
        <v>3350</v>
      </c>
      <c r="F306" s="36">
        <v>0</v>
      </c>
      <c r="G306" s="36">
        <v>0</v>
      </c>
      <c r="H306" s="36">
        <v>250</v>
      </c>
      <c r="I306" s="36">
        <v>0</v>
      </c>
      <c r="J306" s="36">
        <v>0</v>
      </c>
      <c r="K306" s="36">
        <v>0</v>
      </c>
      <c r="L306" s="36">
        <v>0</v>
      </c>
      <c r="M306" s="36">
        <v>0</v>
      </c>
      <c r="N306" s="36">
        <f>SUM(E306:M306)</f>
        <v>3600</v>
      </c>
    </row>
    <row r="307" spans="1:15" s="47" customFormat="1" ht="24.95" customHeight="1" x14ac:dyDescent="0.15">
      <c r="A307" s="29">
        <v>4</v>
      </c>
      <c r="B307" s="3" t="s">
        <v>176</v>
      </c>
      <c r="C307" s="6" t="s">
        <v>296</v>
      </c>
      <c r="D307" s="3" t="s">
        <v>16</v>
      </c>
      <c r="E307" s="36">
        <v>3350</v>
      </c>
      <c r="F307" s="36">
        <v>0</v>
      </c>
      <c r="G307" s="36">
        <v>0</v>
      </c>
      <c r="H307" s="36">
        <v>250</v>
      </c>
      <c r="I307" s="36">
        <v>100</v>
      </c>
      <c r="J307" s="36">
        <v>0</v>
      </c>
      <c r="K307" s="36">
        <v>0</v>
      </c>
      <c r="L307" s="36">
        <v>0</v>
      </c>
      <c r="M307" s="36">
        <v>0</v>
      </c>
      <c r="N307" s="36">
        <f>SUM(E307:M307)</f>
        <v>3700</v>
      </c>
    </row>
    <row r="308" spans="1:15" s="5" customFormat="1" ht="24.95" customHeight="1" x14ac:dyDescent="0.15">
      <c r="A308" s="29">
        <v>5</v>
      </c>
      <c r="B308" s="3" t="s">
        <v>346</v>
      </c>
      <c r="C308" s="6" t="s">
        <v>296</v>
      </c>
      <c r="D308" s="3" t="s">
        <v>16</v>
      </c>
      <c r="E308" s="36">
        <v>3350</v>
      </c>
      <c r="F308" s="36">
        <v>0</v>
      </c>
      <c r="G308" s="36">
        <v>0</v>
      </c>
      <c r="H308" s="36">
        <v>250</v>
      </c>
      <c r="I308" s="36">
        <v>0</v>
      </c>
      <c r="J308" s="36">
        <v>0</v>
      </c>
      <c r="K308" s="36">
        <v>0</v>
      </c>
      <c r="L308" s="36">
        <v>0</v>
      </c>
      <c r="M308" s="36">
        <v>0</v>
      </c>
      <c r="N308" s="36">
        <f>SUM(E308:M308)</f>
        <v>3600</v>
      </c>
    </row>
    <row r="309" spans="1:15" s="5" customFormat="1" ht="24.95" customHeight="1" x14ac:dyDescent="0.15">
      <c r="A309" s="29"/>
      <c r="B309" s="3"/>
      <c r="C309" s="29"/>
      <c r="D309" s="3"/>
      <c r="E309" s="36"/>
      <c r="F309" s="36"/>
      <c r="G309" s="36"/>
      <c r="H309" s="36"/>
      <c r="I309" s="36"/>
      <c r="J309" s="36"/>
      <c r="K309" s="36"/>
      <c r="L309" s="36"/>
      <c r="M309" s="36"/>
      <c r="N309" s="79">
        <f>SUBTOTAL(9,N304:N308)</f>
        <v>21200</v>
      </c>
    </row>
    <row r="310" spans="1:15" s="5" customFormat="1" ht="24.95" customHeight="1" x14ac:dyDescent="0.15">
      <c r="A310" s="16" t="s">
        <v>224</v>
      </c>
      <c r="B310" s="16" t="s">
        <v>28</v>
      </c>
      <c r="C310" s="16"/>
      <c r="D310" s="16" t="s">
        <v>15</v>
      </c>
      <c r="E310" s="35" t="s">
        <v>21</v>
      </c>
      <c r="F310" s="35" t="s">
        <v>22</v>
      </c>
      <c r="G310" s="35" t="s">
        <v>177</v>
      </c>
      <c r="H310" s="35" t="s">
        <v>20</v>
      </c>
      <c r="I310" s="35" t="s">
        <v>24</v>
      </c>
      <c r="J310" s="35" t="s">
        <v>23</v>
      </c>
      <c r="K310" s="35" t="s">
        <v>25</v>
      </c>
      <c r="L310" s="35" t="s">
        <v>248</v>
      </c>
      <c r="M310" s="35" t="s">
        <v>26</v>
      </c>
      <c r="N310" s="35" t="s">
        <v>27</v>
      </c>
    </row>
    <row r="311" spans="1:15" s="5" customFormat="1" ht="24.95" customHeight="1" x14ac:dyDescent="0.15">
      <c r="A311" s="89" t="s">
        <v>391</v>
      </c>
      <c r="B311" s="89"/>
      <c r="C311" s="29"/>
      <c r="D311" s="3"/>
      <c r="E311" s="32"/>
      <c r="F311" s="34"/>
      <c r="G311" s="34"/>
      <c r="H311" s="34"/>
      <c r="I311" s="34"/>
      <c r="J311" s="34"/>
      <c r="K311" s="34"/>
      <c r="L311" s="34"/>
      <c r="M311" s="34"/>
      <c r="N311" s="34"/>
    </row>
    <row r="312" spans="1:15" s="15" customFormat="1" ht="24.95" customHeight="1" x14ac:dyDescent="0.2">
      <c r="A312" s="29">
        <v>1</v>
      </c>
      <c r="B312" s="3" t="s">
        <v>124</v>
      </c>
      <c r="C312" s="6" t="s">
        <v>295</v>
      </c>
      <c r="D312" s="2" t="s">
        <v>6</v>
      </c>
      <c r="E312" s="36">
        <v>875</v>
      </c>
      <c r="F312" s="36">
        <v>7611.14</v>
      </c>
      <c r="G312" s="36">
        <v>631.75</v>
      </c>
      <c r="H312" s="36">
        <v>250</v>
      </c>
      <c r="I312" s="36">
        <v>475</v>
      </c>
      <c r="J312" s="36">
        <v>0</v>
      </c>
      <c r="K312" s="36">
        <v>0</v>
      </c>
      <c r="L312" s="36">
        <v>0</v>
      </c>
      <c r="M312" s="36">
        <v>0</v>
      </c>
      <c r="N312" s="36">
        <f t="shared" ref="N312:N318" si="41">+E312+F312+G312+H312+I312+J312+K312+M312</f>
        <v>9842.89</v>
      </c>
    </row>
    <row r="313" spans="1:15" s="15" customFormat="1" ht="24.95" customHeight="1" x14ac:dyDescent="0.2">
      <c r="A313" s="29">
        <v>2</v>
      </c>
      <c r="B313" s="3" t="s">
        <v>74</v>
      </c>
      <c r="C313" s="6" t="s">
        <v>295</v>
      </c>
      <c r="D313" s="2" t="s">
        <v>2</v>
      </c>
      <c r="E313" s="36">
        <v>686</v>
      </c>
      <c r="F313" s="36">
        <v>5964.55</v>
      </c>
      <c r="G313" s="36">
        <v>545.80999999999995</v>
      </c>
      <c r="H313" s="36">
        <v>250</v>
      </c>
      <c r="I313" s="36">
        <v>475</v>
      </c>
      <c r="J313" s="36">
        <v>0</v>
      </c>
      <c r="K313" s="36">
        <v>0</v>
      </c>
      <c r="L313" s="36">
        <v>0</v>
      </c>
      <c r="M313" s="36">
        <v>218</v>
      </c>
      <c r="N313" s="36">
        <f t="shared" si="41"/>
        <v>8139.3600000000006</v>
      </c>
    </row>
    <row r="314" spans="1:15" s="15" customFormat="1" ht="24.95" customHeight="1" x14ac:dyDescent="0.2">
      <c r="A314" s="29">
        <v>3</v>
      </c>
      <c r="B314" s="3" t="s">
        <v>78</v>
      </c>
      <c r="C314" s="6" t="s">
        <v>295</v>
      </c>
      <c r="D314" s="2" t="s">
        <v>2</v>
      </c>
      <c r="E314" s="36">
        <v>686</v>
      </c>
      <c r="F314" s="36">
        <v>6364.78</v>
      </c>
      <c r="G314" s="36">
        <v>579.79999999999995</v>
      </c>
      <c r="H314" s="36">
        <v>250</v>
      </c>
      <c r="I314" s="36">
        <v>475</v>
      </c>
      <c r="J314" s="36">
        <v>0</v>
      </c>
      <c r="K314" s="36">
        <v>0</v>
      </c>
      <c r="L314" s="36">
        <v>0</v>
      </c>
      <c r="M314" s="36">
        <v>248</v>
      </c>
      <c r="N314" s="36">
        <f t="shared" si="41"/>
        <v>8603.58</v>
      </c>
    </row>
    <row r="315" spans="1:15" s="15" customFormat="1" ht="24.95" customHeight="1" x14ac:dyDescent="0.2">
      <c r="A315" s="29">
        <v>4</v>
      </c>
      <c r="B315" s="3" t="s">
        <v>218</v>
      </c>
      <c r="C315" s="6" t="s">
        <v>295</v>
      </c>
      <c r="D315" s="2" t="s">
        <v>2</v>
      </c>
      <c r="E315" s="36">
        <v>686</v>
      </c>
      <c r="F315" s="36">
        <v>5526.32</v>
      </c>
      <c r="G315" s="36">
        <v>452.12</v>
      </c>
      <c r="H315" s="36">
        <v>250</v>
      </c>
      <c r="I315" s="36">
        <v>475</v>
      </c>
      <c r="J315" s="36">
        <v>0</v>
      </c>
      <c r="K315" s="36">
        <v>0</v>
      </c>
      <c r="L315" s="36">
        <v>0</v>
      </c>
      <c r="M315" s="36">
        <v>0</v>
      </c>
      <c r="N315" s="36">
        <f t="shared" si="41"/>
        <v>7389.44</v>
      </c>
    </row>
    <row r="316" spans="1:15" s="15" customFormat="1" ht="24.95" customHeight="1" x14ac:dyDescent="0.2">
      <c r="A316" s="29">
        <v>5</v>
      </c>
      <c r="B316" s="3" t="s">
        <v>91</v>
      </c>
      <c r="C316" s="6" t="s">
        <v>295</v>
      </c>
      <c r="D316" s="2" t="s">
        <v>2</v>
      </c>
      <c r="E316" s="36">
        <v>686</v>
      </c>
      <c r="F316" s="36">
        <v>6465.29</v>
      </c>
      <c r="G316" s="36">
        <v>587.74</v>
      </c>
      <c r="H316" s="36">
        <v>250</v>
      </c>
      <c r="I316" s="36">
        <v>475</v>
      </c>
      <c r="J316" s="36">
        <v>0</v>
      </c>
      <c r="K316" s="36">
        <v>0</v>
      </c>
      <c r="L316" s="36">
        <v>0</v>
      </c>
      <c r="M316" s="36">
        <v>248</v>
      </c>
      <c r="N316" s="36">
        <f t="shared" si="41"/>
        <v>8712.0299999999988</v>
      </c>
    </row>
    <row r="317" spans="1:15" s="15" customFormat="1" ht="24.95" customHeight="1" x14ac:dyDescent="0.2">
      <c r="A317" s="29">
        <v>6</v>
      </c>
      <c r="B317" s="3" t="s">
        <v>161</v>
      </c>
      <c r="C317" s="6" t="s">
        <v>295</v>
      </c>
      <c r="D317" s="2" t="s">
        <v>2</v>
      </c>
      <c r="E317" s="36">
        <v>686</v>
      </c>
      <c r="F317" s="36">
        <v>5542.57</v>
      </c>
      <c r="G317" s="36">
        <v>489.32</v>
      </c>
      <c r="H317" s="36">
        <v>250</v>
      </c>
      <c r="I317" s="36">
        <v>400</v>
      </c>
      <c r="J317" s="36">
        <v>0</v>
      </c>
      <c r="K317" s="36">
        <v>0</v>
      </c>
      <c r="L317" s="36">
        <v>0</v>
      </c>
      <c r="M317" s="36">
        <v>0</v>
      </c>
      <c r="N317" s="36">
        <f t="shared" si="41"/>
        <v>7367.8899999999994</v>
      </c>
    </row>
    <row r="318" spans="1:15" s="15" customFormat="1" ht="24.95" customHeight="1" x14ac:dyDescent="0.2">
      <c r="A318" s="29">
        <v>7</v>
      </c>
      <c r="B318" s="3" t="s">
        <v>99</v>
      </c>
      <c r="C318" s="6" t="s">
        <v>295</v>
      </c>
      <c r="D318" s="2" t="s">
        <v>2</v>
      </c>
      <c r="E318" s="36">
        <v>686</v>
      </c>
      <c r="F318" s="36">
        <v>6381.08</v>
      </c>
      <c r="G318" s="36">
        <v>581.08000000000004</v>
      </c>
      <c r="H318" s="36">
        <v>250</v>
      </c>
      <c r="I318" s="36">
        <v>475</v>
      </c>
      <c r="J318" s="36">
        <v>0</v>
      </c>
      <c r="K318" s="36">
        <v>0</v>
      </c>
      <c r="L318" s="36">
        <v>0</v>
      </c>
      <c r="M318" s="36">
        <v>248</v>
      </c>
      <c r="N318" s="36">
        <f t="shared" si="41"/>
        <v>8621.16</v>
      </c>
    </row>
    <row r="319" spans="1:15" s="15" customFormat="1" ht="24.95" customHeight="1" x14ac:dyDescent="0.2">
      <c r="A319" s="29">
        <v>8</v>
      </c>
      <c r="B319" s="3" t="s">
        <v>109</v>
      </c>
      <c r="C319" s="6" t="s">
        <v>295</v>
      </c>
      <c r="D319" s="2" t="s">
        <v>3</v>
      </c>
      <c r="E319" s="36">
        <v>935</v>
      </c>
      <c r="F319" s="36">
        <v>8165.85</v>
      </c>
      <c r="G319" s="36">
        <v>736.7</v>
      </c>
      <c r="H319" s="36">
        <v>250</v>
      </c>
      <c r="I319" s="36">
        <v>475</v>
      </c>
      <c r="J319" s="36">
        <v>0</v>
      </c>
      <c r="K319" s="36">
        <v>0</v>
      </c>
      <c r="L319" s="36">
        <v>0</v>
      </c>
      <c r="M319" s="36">
        <v>184</v>
      </c>
      <c r="N319" s="36">
        <f>+E319+F319+G319+H319+I319+J319+K319+M319</f>
        <v>10746.550000000001</v>
      </c>
      <c r="O319" s="43"/>
    </row>
    <row r="320" spans="1:15" s="5" customFormat="1" ht="24.95" customHeight="1" x14ac:dyDescent="0.15">
      <c r="A320" s="29">
        <v>9</v>
      </c>
      <c r="B320" s="54" t="s">
        <v>326</v>
      </c>
      <c r="C320" s="6" t="s">
        <v>296</v>
      </c>
      <c r="D320" s="3" t="s">
        <v>17</v>
      </c>
      <c r="E320" s="37">
        <v>4450</v>
      </c>
      <c r="F320" s="37">
        <v>0</v>
      </c>
      <c r="G320" s="37">
        <v>0</v>
      </c>
      <c r="H320" s="37">
        <v>250</v>
      </c>
      <c r="I320" s="37">
        <v>0</v>
      </c>
      <c r="J320" s="37">
        <v>0</v>
      </c>
      <c r="K320" s="37">
        <v>0</v>
      </c>
      <c r="L320" s="37">
        <v>0</v>
      </c>
      <c r="M320" s="37">
        <v>0</v>
      </c>
      <c r="N320" s="37">
        <f t="shared" ref="N320" si="42">SUM(E320:M320)</f>
        <v>4700</v>
      </c>
    </row>
    <row r="321" spans="1:14" s="46" customFormat="1" ht="24.95" customHeight="1" x14ac:dyDescent="0.15">
      <c r="A321" s="48">
        <v>10</v>
      </c>
      <c r="B321" s="2" t="s">
        <v>170</v>
      </c>
      <c r="C321" s="6" t="s">
        <v>296</v>
      </c>
      <c r="D321" s="3" t="s">
        <v>17</v>
      </c>
      <c r="E321" s="37">
        <v>4450</v>
      </c>
      <c r="F321" s="37">
        <v>0</v>
      </c>
      <c r="G321" s="37">
        <v>0</v>
      </c>
      <c r="H321" s="37">
        <v>250</v>
      </c>
      <c r="I321" s="37">
        <v>145</v>
      </c>
      <c r="J321" s="37">
        <v>0</v>
      </c>
      <c r="K321" s="37">
        <v>0</v>
      </c>
      <c r="L321" s="37">
        <v>0</v>
      </c>
      <c r="M321" s="37">
        <v>0</v>
      </c>
      <c r="N321" s="37">
        <f t="shared" ref="N321:N334" si="43">SUM(E321:M321)</f>
        <v>4845</v>
      </c>
    </row>
    <row r="322" spans="1:14" s="46" customFormat="1" ht="24.95" customHeight="1" x14ac:dyDescent="0.15">
      <c r="A322" s="29">
        <v>11</v>
      </c>
      <c r="B322" s="2" t="s">
        <v>208</v>
      </c>
      <c r="C322" s="6" t="s">
        <v>296</v>
      </c>
      <c r="D322" s="2" t="s">
        <v>16</v>
      </c>
      <c r="E322" s="37">
        <v>3350</v>
      </c>
      <c r="F322" s="37">
        <v>0</v>
      </c>
      <c r="G322" s="37">
        <v>0</v>
      </c>
      <c r="H322" s="37">
        <v>250</v>
      </c>
      <c r="I322" s="37">
        <v>100</v>
      </c>
      <c r="J322" s="37">
        <v>0</v>
      </c>
      <c r="K322" s="37">
        <v>0</v>
      </c>
      <c r="L322" s="37">
        <v>0</v>
      </c>
      <c r="M322" s="37">
        <v>0</v>
      </c>
      <c r="N322" s="37">
        <f t="shared" si="43"/>
        <v>3700</v>
      </c>
    </row>
    <row r="323" spans="1:14" s="5" customFormat="1" ht="24.95" customHeight="1" x14ac:dyDescent="0.15">
      <c r="A323" s="29">
        <v>12</v>
      </c>
      <c r="B323" s="2" t="s">
        <v>232</v>
      </c>
      <c r="C323" s="6" t="s">
        <v>296</v>
      </c>
      <c r="D323" s="2" t="s">
        <v>16</v>
      </c>
      <c r="E323" s="37">
        <v>3350</v>
      </c>
      <c r="F323" s="37">
        <v>0</v>
      </c>
      <c r="G323" s="37">
        <v>0</v>
      </c>
      <c r="H323" s="37">
        <v>250</v>
      </c>
      <c r="I323" s="37">
        <v>0</v>
      </c>
      <c r="J323" s="37">
        <v>0</v>
      </c>
      <c r="K323" s="37">
        <v>0</v>
      </c>
      <c r="L323" s="37">
        <v>0</v>
      </c>
      <c r="M323" s="37">
        <v>0</v>
      </c>
      <c r="N323" s="37">
        <f t="shared" si="43"/>
        <v>3600</v>
      </c>
    </row>
    <row r="324" spans="1:14" s="46" customFormat="1" ht="24.95" customHeight="1" x14ac:dyDescent="0.15">
      <c r="A324" s="29">
        <v>13</v>
      </c>
      <c r="B324" s="2" t="s">
        <v>186</v>
      </c>
      <c r="C324" s="6" t="s">
        <v>296</v>
      </c>
      <c r="D324" s="2" t="s">
        <v>16</v>
      </c>
      <c r="E324" s="37">
        <v>3350</v>
      </c>
      <c r="F324" s="37">
        <v>0</v>
      </c>
      <c r="G324" s="37">
        <v>0</v>
      </c>
      <c r="H324" s="37">
        <v>250</v>
      </c>
      <c r="I324" s="37">
        <v>100</v>
      </c>
      <c r="J324" s="37">
        <v>0</v>
      </c>
      <c r="K324" s="37">
        <v>0</v>
      </c>
      <c r="L324" s="37">
        <v>0</v>
      </c>
      <c r="M324" s="37">
        <v>0</v>
      </c>
      <c r="N324" s="37">
        <f t="shared" si="43"/>
        <v>3700</v>
      </c>
    </row>
    <row r="325" spans="1:14" s="46" customFormat="1" ht="24.95" customHeight="1" x14ac:dyDescent="0.15">
      <c r="A325" s="29">
        <v>14</v>
      </c>
      <c r="B325" s="2" t="s">
        <v>179</v>
      </c>
      <c r="C325" s="6" t="s">
        <v>296</v>
      </c>
      <c r="D325" s="2" t="s">
        <v>16</v>
      </c>
      <c r="E325" s="37">
        <v>3350</v>
      </c>
      <c r="F325" s="37">
        <v>0</v>
      </c>
      <c r="G325" s="37">
        <v>0</v>
      </c>
      <c r="H325" s="37">
        <v>250</v>
      </c>
      <c r="I325" s="37">
        <v>145</v>
      </c>
      <c r="J325" s="37">
        <v>0</v>
      </c>
      <c r="K325" s="37">
        <v>0</v>
      </c>
      <c r="L325" s="37">
        <v>0</v>
      </c>
      <c r="M325" s="37">
        <v>0</v>
      </c>
      <c r="N325" s="37">
        <f>SUM(E325:M325)</f>
        <v>3745</v>
      </c>
    </row>
    <row r="326" spans="1:14" s="5" customFormat="1" ht="24.95" customHeight="1" x14ac:dyDescent="0.15">
      <c r="A326" s="29">
        <v>15</v>
      </c>
      <c r="B326" s="2" t="s">
        <v>220</v>
      </c>
      <c r="C326" s="6" t="s">
        <v>296</v>
      </c>
      <c r="D326" s="3" t="s">
        <v>17</v>
      </c>
      <c r="E326" s="37">
        <v>4450</v>
      </c>
      <c r="F326" s="37">
        <v>0</v>
      </c>
      <c r="G326" s="37">
        <v>0</v>
      </c>
      <c r="H326" s="37">
        <v>250</v>
      </c>
      <c r="I326" s="37">
        <v>0</v>
      </c>
      <c r="J326" s="37">
        <v>0</v>
      </c>
      <c r="K326" s="37">
        <v>0</v>
      </c>
      <c r="L326" s="37">
        <v>0</v>
      </c>
      <c r="M326" s="37">
        <v>0</v>
      </c>
      <c r="N326" s="37">
        <f t="shared" si="43"/>
        <v>4700</v>
      </c>
    </row>
    <row r="327" spans="1:14" s="46" customFormat="1" ht="24.95" customHeight="1" x14ac:dyDescent="0.15">
      <c r="A327" s="29">
        <v>16</v>
      </c>
      <c r="B327" s="2" t="s">
        <v>121</v>
      </c>
      <c r="C327" s="6" t="s">
        <v>296</v>
      </c>
      <c r="D327" s="2" t="s">
        <v>16</v>
      </c>
      <c r="E327" s="37">
        <v>3350</v>
      </c>
      <c r="F327" s="37">
        <v>0</v>
      </c>
      <c r="G327" s="37">
        <v>0</v>
      </c>
      <c r="H327" s="37">
        <v>250</v>
      </c>
      <c r="I327" s="37">
        <v>145</v>
      </c>
      <c r="J327" s="37">
        <v>0</v>
      </c>
      <c r="K327" s="37">
        <v>0</v>
      </c>
      <c r="L327" s="37">
        <v>0</v>
      </c>
      <c r="M327" s="37">
        <v>0</v>
      </c>
      <c r="N327" s="37">
        <f>SUM(E327:M327)</f>
        <v>3745</v>
      </c>
    </row>
    <row r="328" spans="1:14" s="5" customFormat="1" ht="24.95" customHeight="1" x14ac:dyDescent="0.15">
      <c r="A328" s="29">
        <v>17</v>
      </c>
      <c r="B328" s="3" t="s">
        <v>297</v>
      </c>
      <c r="C328" s="6" t="s">
        <v>296</v>
      </c>
      <c r="D328" s="3" t="s">
        <v>17</v>
      </c>
      <c r="E328" s="36">
        <v>4450</v>
      </c>
      <c r="F328" s="36">
        <v>0</v>
      </c>
      <c r="G328" s="36">
        <v>0</v>
      </c>
      <c r="H328" s="36">
        <v>250</v>
      </c>
      <c r="I328" s="36">
        <v>0</v>
      </c>
      <c r="J328" s="36">
        <v>0</v>
      </c>
      <c r="K328" s="36">
        <v>0</v>
      </c>
      <c r="L328" s="36">
        <v>0</v>
      </c>
      <c r="M328" s="36">
        <v>0</v>
      </c>
      <c r="N328" s="36">
        <f>SUM(E328:M328)</f>
        <v>4700</v>
      </c>
    </row>
    <row r="329" spans="1:14" s="5" customFormat="1" ht="24.95" customHeight="1" x14ac:dyDescent="0.15">
      <c r="A329" s="29">
        <v>18</v>
      </c>
      <c r="B329" s="2" t="s">
        <v>378</v>
      </c>
      <c r="C329" s="75" t="s">
        <v>296</v>
      </c>
      <c r="D329" s="2" t="s">
        <v>16</v>
      </c>
      <c r="E329" s="37">
        <v>3350</v>
      </c>
      <c r="F329" s="37">
        <v>0</v>
      </c>
      <c r="G329" s="37">
        <v>0</v>
      </c>
      <c r="H329" s="37">
        <v>250</v>
      </c>
      <c r="I329" s="37">
        <v>0</v>
      </c>
      <c r="J329" s="37">
        <v>0</v>
      </c>
      <c r="K329" s="37">
        <v>0</v>
      </c>
      <c r="L329" s="37">
        <v>0</v>
      </c>
      <c r="M329" s="37">
        <v>0</v>
      </c>
      <c r="N329" s="37">
        <f t="shared" ref="N329" si="44">SUM(E329:M329)</f>
        <v>3600</v>
      </c>
    </row>
    <row r="330" spans="1:14" s="46" customFormat="1" ht="24.95" customHeight="1" x14ac:dyDescent="0.15">
      <c r="A330" s="29">
        <v>19</v>
      </c>
      <c r="B330" s="2" t="s">
        <v>128</v>
      </c>
      <c r="C330" s="6" t="s">
        <v>296</v>
      </c>
      <c r="D330" s="3" t="s">
        <v>18</v>
      </c>
      <c r="E330" s="37">
        <v>6450</v>
      </c>
      <c r="F330" s="37">
        <v>0</v>
      </c>
      <c r="G330" s="37">
        <v>0</v>
      </c>
      <c r="H330" s="37">
        <v>250</v>
      </c>
      <c r="I330" s="37">
        <v>145</v>
      </c>
      <c r="J330" s="37">
        <v>0</v>
      </c>
      <c r="K330" s="37">
        <v>0</v>
      </c>
      <c r="L330" s="37">
        <v>0</v>
      </c>
      <c r="M330" s="37">
        <v>0</v>
      </c>
      <c r="N330" s="37">
        <f>SUM(E330:M330)</f>
        <v>6845</v>
      </c>
    </row>
    <row r="331" spans="1:14" s="5" customFormat="1" ht="24.95" customHeight="1" x14ac:dyDescent="0.15">
      <c r="A331" s="29">
        <v>20</v>
      </c>
      <c r="B331" s="2" t="s">
        <v>219</v>
      </c>
      <c r="C331" s="6" t="s">
        <v>296</v>
      </c>
      <c r="D331" s="3" t="s">
        <v>17</v>
      </c>
      <c r="E331" s="37">
        <v>4450</v>
      </c>
      <c r="F331" s="37">
        <v>0</v>
      </c>
      <c r="G331" s="37">
        <v>0</v>
      </c>
      <c r="H331" s="37">
        <v>250</v>
      </c>
      <c r="I331" s="37">
        <v>0</v>
      </c>
      <c r="J331" s="37">
        <v>0</v>
      </c>
      <c r="K331" s="37">
        <v>0</v>
      </c>
      <c r="L331" s="37">
        <v>0</v>
      </c>
      <c r="M331" s="37">
        <v>0</v>
      </c>
      <c r="N331" s="37">
        <f t="shared" si="43"/>
        <v>4700</v>
      </c>
    </row>
    <row r="332" spans="1:14" s="46" customFormat="1" ht="24.95" customHeight="1" x14ac:dyDescent="0.15">
      <c r="A332" s="30">
        <v>21</v>
      </c>
      <c r="B332" s="2" t="s">
        <v>260</v>
      </c>
      <c r="C332" s="6" t="s">
        <v>296</v>
      </c>
      <c r="D332" s="2" t="s">
        <v>16</v>
      </c>
      <c r="E332" s="37">
        <v>3350</v>
      </c>
      <c r="F332" s="37">
        <v>0</v>
      </c>
      <c r="G332" s="37">
        <v>0</v>
      </c>
      <c r="H332" s="37">
        <v>250</v>
      </c>
      <c r="I332" s="37">
        <v>145</v>
      </c>
      <c r="J332" s="37">
        <v>0</v>
      </c>
      <c r="K332" s="37">
        <v>0</v>
      </c>
      <c r="L332" s="37">
        <v>0</v>
      </c>
      <c r="M332" s="37">
        <v>0</v>
      </c>
      <c r="N332" s="37">
        <f t="shared" si="43"/>
        <v>3745</v>
      </c>
    </row>
    <row r="333" spans="1:14" s="46" customFormat="1" ht="24.95" customHeight="1" x14ac:dyDescent="0.15">
      <c r="A333" s="29">
        <v>22</v>
      </c>
      <c r="B333" s="2" t="s">
        <v>140</v>
      </c>
      <c r="C333" s="6" t="s">
        <v>296</v>
      </c>
      <c r="D333" s="2" t="s">
        <v>16</v>
      </c>
      <c r="E333" s="37">
        <v>3350</v>
      </c>
      <c r="F333" s="37">
        <v>0</v>
      </c>
      <c r="G333" s="37">
        <v>0</v>
      </c>
      <c r="H333" s="37">
        <v>250</v>
      </c>
      <c r="I333" s="37">
        <v>145</v>
      </c>
      <c r="J333" s="37">
        <v>0</v>
      </c>
      <c r="K333" s="37">
        <v>0</v>
      </c>
      <c r="L333" s="37">
        <v>0</v>
      </c>
      <c r="M333" s="37">
        <v>0</v>
      </c>
      <c r="N333" s="37">
        <f t="shared" si="43"/>
        <v>3745</v>
      </c>
    </row>
    <row r="334" spans="1:14" s="46" customFormat="1" ht="24.95" customHeight="1" x14ac:dyDescent="0.15">
      <c r="A334" s="29">
        <v>23</v>
      </c>
      <c r="B334" s="2" t="s">
        <v>180</v>
      </c>
      <c r="C334" s="6" t="s">
        <v>296</v>
      </c>
      <c r="D334" s="2" t="s">
        <v>16</v>
      </c>
      <c r="E334" s="37">
        <v>3350</v>
      </c>
      <c r="F334" s="37">
        <v>0</v>
      </c>
      <c r="G334" s="37">
        <v>0</v>
      </c>
      <c r="H334" s="37">
        <v>250</v>
      </c>
      <c r="I334" s="37">
        <v>145</v>
      </c>
      <c r="J334" s="37">
        <v>0</v>
      </c>
      <c r="K334" s="37">
        <v>0</v>
      </c>
      <c r="L334" s="37">
        <v>0</v>
      </c>
      <c r="M334" s="37">
        <v>0</v>
      </c>
      <c r="N334" s="37">
        <f t="shared" si="43"/>
        <v>3745</v>
      </c>
    </row>
    <row r="335" spans="1:14" s="5" customFormat="1" ht="24.95" customHeight="1" x14ac:dyDescent="0.15">
      <c r="A335" s="29">
        <v>24</v>
      </c>
      <c r="B335" s="2" t="s">
        <v>356</v>
      </c>
      <c r="C335" s="6" t="s">
        <v>296</v>
      </c>
      <c r="D335" s="2" t="s">
        <v>17</v>
      </c>
      <c r="E335" s="37">
        <v>4450</v>
      </c>
      <c r="F335" s="37">
        <v>0</v>
      </c>
      <c r="G335" s="37">
        <v>0</v>
      </c>
      <c r="H335" s="37">
        <v>250</v>
      </c>
      <c r="I335" s="37">
        <v>0</v>
      </c>
      <c r="J335" s="37">
        <v>0</v>
      </c>
      <c r="K335" s="37">
        <v>0</v>
      </c>
      <c r="L335" s="37">
        <v>0</v>
      </c>
      <c r="M335" s="37">
        <v>0</v>
      </c>
      <c r="N335" s="37">
        <f t="shared" ref="N335" si="45">SUM(E335:M335)</f>
        <v>4700</v>
      </c>
    </row>
    <row r="336" spans="1:14" s="5" customFormat="1" ht="24.95" customHeight="1" x14ac:dyDescent="0.15">
      <c r="A336" s="30"/>
      <c r="B336" s="2"/>
      <c r="C336" s="30"/>
      <c r="D336" s="2"/>
      <c r="E336" s="37"/>
      <c r="F336" s="37"/>
      <c r="G336" s="37"/>
      <c r="H336" s="37"/>
      <c r="I336" s="37"/>
      <c r="J336" s="37"/>
      <c r="K336" s="37"/>
      <c r="L336" s="37"/>
      <c r="M336" s="37"/>
      <c r="N336" s="76">
        <f>SUM(N312:N335)</f>
        <v>137937.90000000002</v>
      </c>
    </row>
    <row r="337" spans="1:15" s="5" customFormat="1" ht="24.95" customHeight="1" x14ac:dyDescent="0.15">
      <c r="A337" s="30"/>
      <c r="B337" s="2"/>
      <c r="C337" s="30"/>
      <c r="D337" s="2"/>
      <c r="E337" s="37"/>
      <c r="F337" s="37"/>
      <c r="G337" s="37"/>
      <c r="H337" s="37"/>
      <c r="I337" s="37"/>
      <c r="J337" s="37"/>
      <c r="K337" s="37"/>
      <c r="L337" s="37"/>
      <c r="M337" s="37"/>
      <c r="N337" s="37"/>
    </row>
    <row r="338" spans="1:15" s="5" customFormat="1" ht="24.95" customHeight="1" x14ac:dyDescent="0.15">
      <c r="A338" s="30"/>
      <c r="B338" s="2"/>
      <c r="C338" s="30"/>
      <c r="D338" s="2"/>
      <c r="E338" s="37"/>
      <c r="F338" s="37"/>
      <c r="G338" s="37"/>
      <c r="H338" s="37"/>
      <c r="I338" s="37"/>
      <c r="J338" s="37"/>
      <c r="K338" s="37"/>
      <c r="L338" s="37"/>
      <c r="M338" s="37"/>
      <c r="N338" s="37"/>
    </row>
    <row r="339" spans="1:15" s="5" customFormat="1" ht="24.95" customHeight="1" x14ac:dyDescent="0.15">
      <c r="A339" s="16" t="s">
        <v>224</v>
      </c>
      <c r="B339" s="16" t="s">
        <v>28</v>
      </c>
      <c r="C339" s="16"/>
      <c r="D339" s="16" t="s">
        <v>15</v>
      </c>
      <c r="E339" s="35" t="s">
        <v>21</v>
      </c>
      <c r="F339" s="35" t="s">
        <v>22</v>
      </c>
      <c r="G339" s="35" t="s">
        <v>177</v>
      </c>
      <c r="H339" s="35" t="s">
        <v>20</v>
      </c>
      <c r="I339" s="35" t="s">
        <v>24</v>
      </c>
      <c r="J339" s="35" t="s">
        <v>23</v>
      </c>
      <c r="K339" s="35" t="s">
        <v>25</v>
      </c>
      <c r="L339" s="35" t="s">
        <v>248</v>
      </c>
      <c r="M339" s="35" t="s">
        <v>26</v>
      </c>
      <c r="N339" s="35" t="s">
        <v>27</v>
      </c>
    </row>
    <row r="340" spans="1:15" s="5" customFormat="1" ht="24.95" customHeight="1" x14ac:dyDescent="0.15">
      <c r="A340" s="89" t="s">
        <v>390</v>
      </c>
      <c r="B340" s="89"/>
      <c r="C340" s="29"/>
      <c r="D340" s="3"/>
      <c r="E340" s="32"/>
      <c r="F340" s="34"/>
      <c r="G340" s="34"/>
      <c r="H340" s="34"/>
      <c r="I340" s="34"/>
      <c r="J340" s="34"/>
      <c r="K340" s="34"/>
      <c r="L340" s="34"/>
      <c r="M340" s="34"/>
      <c r="N340" s="34"/>
    </row>
    <row r="341" spans="1:15" s="15" customFormat="1" ht="24.95" customHeight="1" x14ac:dyDescent="0.2">
      <c r="A341" s="29">
        <v>1</v>
      </c>
      <c r="B341" s="3" t="s">
        <v>107</v>
      </c>
      <c r="C341" s="6" t="s">
        <v>295</v>
      </c>
      <c r="D341" s="2" t="s">
        <v>6</v>
      </c>
      <c r="E341" s="32">
        <v>875</v>
      </c>
      <c r="F341" s="32">
        <v>7660.58</v>
      </c>
      <c r="G341" s="32">
        <v>671.58</v>
      </c>
      <c r="H341" s="32">
        <v>250</v>
      </c>
      <c r="I341" s="32">
        <v>475</v>
      </c>
      <c r="J341" s="32">
        <v>0</v>
      </c>
      <c r="K341" s="32">
        <v>0</v>
      </c>
      <c r="L341" s="32">
        <v>0</v>
      </c>
      <c r="M341" s="32">
        <v>0</v>
      </c>
      <c r="N341" s="32">
        <f>+E341+F341+G341+H341+I341+J341+K341+L341+M341</f>
        <v>9932.16</v>
      </c>
    </row>
    <row r="342" spans="1:15" s="46" customFormat="1" ht="24.95" customHeight="1" x14ac:dyDescent="0.15">
      <c r="A342" s="29">
        <v>2</v>
      </c>
      <c r="B342" s="2" t="s">
        <v>199</v>
      </c>
      <c r="C342" s="6" t="s">
        <v>296</v>
      </c>
      <c r="D342" s="3" t="s">
        <v>17</v>
      </c>
      <c r="E342" s="37">
        <v>4450</v>
      </c>
      <c r="F342" s="37">
        <v>0</v>
      </c>
      <c r="G342" s="37">
        <v>0</v>
      </c>
      <c r="H342" s="37">
        <v>250</v>
      </c>
      <c r="I342" s="37">
        <v>100</v>
      </c>
      <c r="J342" s="37">
        <v>0</v>
      </c>
      <c r="K342" s="37">
        <v>0</v>
      </c>
      <c r="L342" s="37">
        <v>0</v>
      </c>
      <c r="M342" s="37">
        <v>0</v>
      </c>
      <c r="N342" s="37">
        <f>SUM(E342:M342)</f>
        <v>4800</v>
      </c>
    </row>
    <row r="343" spans="1:15" s="5" customFormat="1" ht="24.95" customHeight="1" x14ac:dyDescent="0.15">
      <c r="A343" s="29">
        <v>3</v>
      </c>
      <c r="B343" s="3" t="s">
        <v>237</v>
      </c>
      <c r="C343" s="6" t="s">
        <v>296</v>
      </c>
      <c r="D343" s="3" t="s">
        <v>18</v>
      </c>
      <c r="E343" s="32">
        <v>6450</v>
      </c>
      <c r="F343" s="32">
        <v>0</v>
      </c>
      <c r="G343" s="32">
        <v>0</v>
      </c>
      <c r="H343" s="32">
        <v>250</v>
      </c>
      <c r="I343" s="32">
        <v>0</v>
      </c>
      <c r="J343" s="32">
        <v>0</v>
      </c>
      <c r="K343" s="32">
        <v>0</v>
      </c>
      <c r="L343" s="32">
        <v>0</v>
      </c>
      <c r="M343" s="32">
        <v>0</v>
      </c>
      <c r="N343" s="32">
        <f>SUM(E343:M343)</f>
        <v>6700</v>
      </c>
    </row>
    <row r="344" spans="1:15" s="46" customFormat="1" ht="24.95" customHeight="1" x14ac:dyDescent="0.15">
      <c r="A344" s="29">
        <v>4</v>
      </c>
      <c r="B344" s="2" t="s">
        <v>196</v>
      </c>
      <c r="C344" s="6" t="s">
        <v>296</v>
      </c>
      <c r="D344" s="3" t="s">
        <v>17</v>
      </c>
      <c r="E344" s="37">
        <v>4450</v>
      </c>
      <c r="F344" s="37">
        <v>0</v>
      </c>
      <c r="G344" s="37">
        <v>0</v>
      </c>
      <c r="H344" s="37">
        <v>250</v>
      </c>
      <c r="I344" s="37">
        <v>100</v>
      </c>
      <c r="J344" s="37">
        <v>0</v>
      </c>
      <c r="K344" s="37">
        <v>0</v>
      </c>
      <c r="L344" s="37">
        <v>0</v>
      </c>
      <c r="M344" s="37">
        <v>0</v>
      </c>
      <c r="N344" s="37">
        <f>SUM(E344:M344)</f>
        <v>4800</v>
      </c>
    </row>
    <row r="345" spans="1:15" s="5" customFormat="1" ht="24.95" customHeight="1" x14ac:dyDescent="0.15">
      <c r="A345" s="30"/>
      <c r="B345" s="2"/>
      <c r="C345" s="30"/>
      <c r="D345" s="2"/>
      <c r="E345" s="33"/>
      <c r="F345" s="34"/>
      <c r="G345" s="34"/>
      <c r="H345" s="33"/>
      <c r="I345" s="33"/>
      <c r="J345" s="33"/>
      <c r="K345" s="34"/>
      <c r="L345" s="34"/>
      <c r="M345" s="34"/>
      <c r="N345" s="78">
        <f>SUM(N341:N344)</f>
        <v>26232.16</v>
      </c>
    </row>
    <row r="346" spans="1:15" s="5" customFormat="1" ht="24.95" customHeight="1" x14ac:dyDescent="0.15">
      <c r="A346" s="16" t="s">
        <v>224</v>
      </c>
      <c r="B346" s="16" t="s">
        <v>28</v>
      </c>
      <c r="C346" s="16"/>
      <c r="D346" s="16" t="s">
        <v>15</v>
      </c>
      <c r="E346" s="35" t="s">
        <v>21</v>
      </c>
      <c r="F346" s="35" t="s">
        <v>22</v>
      </c>
      <c r="G346" s="35" t="s">
        <v>177</v>
      </c>
      <c r="H346" s="35" t="s">
        <v>20</v>
      </c>
      <c r="I346" s="35" t="s">
        <v>24</v>
      </c>
      <c r="J346" s="35" t="s">
        <v>23</v>
      </c>
      <c r="K346" s="35" t="s">
        <v>25</v>
      </c>
      <c r="L346" s="35" t="s">
        <v>248</v>
      </c>
      <c r="M346" s="35" t="s">
        <v>26</v>
      </c>
      <c r="N346" s="35" t="s">
        <v>27</v>
      </c>
    </row>
    <row r="347" spans="1:15" s="93" customFormat="1" ht="24.95" customHeight="1" x14ac:dyDescent="0.15">
      <c r="A347" s="90" t="s">
        <v>389</v>
      </c>
      <c r="B347" s="90"/>
      <c r="C347" s="91"/>
      <c r="D347" s="91"/>
      <c r="E347" s="92"/>
      <c r="F347" s="92"/>
      <c r="G347" s="92"/>
      <c r="H347" s="92"/>
      <c r="I347" s="92"/>
      <c r="J347" s="92"/>
      <c r="K347" s="92"/>
      <c r="L347" s="92"/>
      <c r="M347" s="92"/>
      <c r="N347" s="92"/>
    </row>
    <row r="348" spans="1:15" s="15" customFormat="1" ht="24.95" customHeight="1" x14ac:dyDescent="0.2">
      <c r="A348" s="29">
        <v>1</v>
      </c>
      <c r="B348" s="3" t="s">
        <v>45</v>
      </c>
      <c r="C348" s="6" t="s">
        <v>295</v>
      </c>
      <c r="D348" s="2" t="s">
        <v>6</v>
      </c>
      <c r="E348" s="36">
        <v>875</v>
      </c>
      <c r="F348" s="36">
        <v>7969.87</v>
      </c>
      <c r="G348" s="36">
        <v>716.47</v>
      </c>
      <c r="H348" s="36">
        <v>250</v>
      </c>
      <c r="I348" s="36">
        <v>475</v>
      </c>
      <c r="J348" s="36">
        <v>0</v>
      </c>
      <c r="K348" s="36">
        <v>0</v>
      </c>
      <c r="L348" s="36">
        <v>0</v>
      </c>
      <c r="M348" s="36">
        <v>184</v>
      </c>
      <c r="N348" s="36">
        <f>+E348+F348+G348+H348+I348+J348+K348+M348</f>
        <v>10470.339999999998</v>
      </c>
    </row>
    <row r="349" spans="1:15" s="15" customFormat="1" ht="24.95" customHeight="1" x14ac:dyDescent="0.2">
      <c r="A349" s="29">
        <v>2</v>
      </c>
      <c r="B349" s="3" t="s">
        <v>50</v>
      </c>
      <c r="C349" s="6" t="s">
        <v>295</v>
      </c>
      <c r="D349" s="2" t="s">
        <v>6</v>
      </c>
      <c r="E349" s="36">
        <v>875</v>
      </c>
      <c r="F349" s="36">
        <v>8282.2800000000007</v>
      </c>
      <c r="G349" s="36">
        <v>749.45</v>
      </c>
      <c r="H349" s="36">
        <v>250</v>
      </c>
      <c r="I349" s="36">
        <v>475</v>
      </c>
      <c r="J349" s="36">
        <v>0</v>
      </c>
      <c r="K349" s="36">
        <v>0</v>
      </c>
      <c r="L349" s="36">
        <v>0</v>
      </c>
      <c r="M349" s="36">
        <v>289</v>
      </c>
      <c r="N349" s="36">
        <f>+E349+F349+G349+H349+I349+J349+K349+M349</f>
        <v>10920.730000000001</v>
      </c>
      <c r="O349" s="43"/>
    </row>
    <row r="350" spans="1:15" s="46" customFormat="1" ht="24.95" customHeight="1" x14ac:dyDescent="0.15">
      <c r="A350" s="29">
        <v>3</v>
      </c>
      <c r="B350" s="2" t="s">
        <v>118</v>
      </c>
      <c r="C350" s="6" t="s">
        <v>296</v>
      </c>
      <c r="D350" s="3" t="s">
        <v>17</v>
      </c>
      <c r="E350" s="33">
        <v>4450</v>
      </c>
      <c r="F350" s="34">
        <v>0</v>
      </c>
      <c r="G350" s="34">
        <v>0</v>
      </c>
      <c r="H350" s="33">
        <v>250</v>
      </c>
      <c r="I350" s="37">
        <v>145</v>
      </c>
      <c r="J350" s="33">
        <v>0</v>
      </c>
      <c r="K350" s="34">
        <v>0</v>
      </c>
      <c r="L350" s="34">
        <v>0</v>
      </c>
      <c r="M350" s="34">
        <v>0</v>
      </c>
      <c r="N350" s="34">
        <f>SUM(E350:M350)</f>
        <v>4845</v>
      </c>
    </row>
    <row r="351" spans="1:15" s="5" customFormat="1" ht="24.95" customHeight="1" x14ac:dyDescent="0.15">
      <c r="A351" s="29">
        <v>4</v>
      </c>
      <c r="B351" s="2" t="s">
        <v>289</v>
      </c>
      <c r="C351" s="6" t="s">
        <v>296</v>
      </c>
      <c r="D351" s="3" t="s">
        <v>18</v>
      </c>
      <c r="E351" s="33">
        <v>6450</v>
      </c>
      <c r="F351" s="34">
        <v>0</v>
      </c>
      <c r="G351" s="34">
        <v>0</v>
      </c>
      <c r="H351" s="33">
        <v>250</v>
      </c>
      <c r="I351" s="33">
        <v>0</v>
      </c>
      <c r="J351" s="33">
        <v>0</v>
      </c>
      <c r="K351" s="34">
        <v>0</v>
      </c>
      <c r="L351" s="34">
        <v>0</v>
      </c>
      <c r="M351" s="34">
        <v>0</v>
      </c>
      <c r="N351" s="34">
        <f t="shared" ref="N351" si="46">SUM(E351:M351)</f>
        <v>6700</v>
      </c>
      <c r="O351" s="15"/>
    </row>
    <row r="352" spans="1:15" s="46" customFormat="1" ht="24.95" customHeight="1" x14ac:dyDescent="0.15">
      <c r="A352" s="29">
        <v>5</v>
      </c>
      <c r="B352" s="2" t="s">
        <v>158</v>
      </c>
      <c r="C352" s="6" t="s">
        <v>296</v>
      </c>
      <c r="D352" s="3" t="s">
        <v>17</v>
      </c>
      <c r="E352" s="37">
        <v>4450</v>
      </c>
      <c r="F352" s="37">
        <v>0</v>
      </c>
      <c r="G352" s="37">
        <v>0</v>
      </c>
      <c r="H352" s="37">
        <v>250</v>
      </c>
      <c r="I352" s="37">
        <v>100</v>
      </c>
      <c r="J352" s="37">
        <v>0</v>
      </c>
      <c r="K352" s="37">
        <v>0</v>
      </c>
      <c r="L352" s="37">
        <v>0</v>
      </c>
      <c r="M352" s="37">
        <v>0</v>
      </c>
      <c r="N352" s="37">
        <f>SUM(E352:M352)</f>
        <v>4800</v>
      </c>
      <c r="O352" s="73"/>
    </row>
    <row r="353" spans="1:15" s="40" customFormat="1" ht="24.95" customHeight="1" x14ac:dyDescent="0.15">
      <c r="A353" s="29">
        <v>6</v>
      </c>
      <c r="B353" s="3" t="s">
        <v>334</v>
      </c>
      <c r="C353" s="6" t="s">
        <v>296</v>
      </c>
      <c r="D353" s="3" t="s">
        <v>17</v>
      </c>
      <c r="E353" s="32">
        <v>4450</v>
      </c>
      <c r="F353" s="32">
        <v>0</v>
      </c>
      <c r="G353" s="32">
        <v>0</v>
      </c>
      <c r="H353" s="32">
        <v>250</v>
      </c>
      <c r="I353" s="32">
        <v>0</v>
      </c>
      <c r="J353" s="32">
        <v>0</v>
      </c>
      <c r="K353" s="32">
        <v>0</v>
      </c>
      <c r="L353" s="32">
        <v>0</v>
      </c>
      <c r="M353" s="32">
        <v>0</v>
      </c>
      <c r="N353" s="32">
        <f t="shared" ref="N353" si="47">SUM(E353:M353)</f>
        <v>4700</v>
      </c>
    </row>
    <row r="354" spans="1:15" s="46" customFormat="1" ht="24.95" customHeight="1" x14ac:dyDescent="0.15">
      <c r="A354" s="29">
        <v>7</v>
      </c>
      <c r="B354" s="2" t="s">
        <v>201</v>
      </c>
      <c r="C354" s="6" t="s">
        <v>296</v>
      </c>
      <c r="D354" s="3" t="s">
        <v>18</v>
      </c>
      <c r="E354" s="37">
        <v>6450</v>
      </c>
      <c r="F354" s="37">
        <v>0</v>
      </c>
      <c r="G354" s="37">
        <v>0</v>
      </c>
      <c r="H354" s="37">
        <v>250</v>
      </c>
      <c r="I354" s="37">
        <v>100</v>
      </c>
      <c r="J354" s="37">
        <v>0</v>
      </c>
      <c r="K354" s="37">
        <v>0</v>
      </c>
      <c r="L354" s="37">
        <v>0</v>
      </c>
      <c r="M354" s="37">
        <v>0</v>
      </c>
      <c r="N354" s="37">
        <f>SUM(E354:M354)</f>
        <v>6800</v>
      </c>
    </row>
    <row r="355" spans="1:15" s="46" customFormat="1" ht="24.95" customHeight="1" x14ac:dyDescent="0.15">
      <c r="A355" s="29">
        <v>8</v>
      </c>
      <c r="B355" s="2" t="s">
        <v>191</v>
      </c>
      <c r="C355" s="6" t="s">
        <v>296</v>
      </c>
      <c r="D355" s="3" t="s">
        <v>18</v>
      </c>
      <c r="E355" s="37">
        <v>6450</v>
      </c>
      <c r="F355" s="37">
        <v>0</v>
      </c>
      <c r="G355" s="37">
        <v>0</v>
      </c>
      <c r="H355" s="37">
        <v>250</v>
      </c>
      <c r="I355" s="37">
        <v>100</v>
      </c>
      <c r="J355" s="37">
        <v>0</v>
      </c>
      <c r="K355" s="37">
        <v>0</v>
      </c>
      <c r="L355" s="37">
        <v>0</v>
      </c>
      <c r="M355" s="37">
        <v>0</v>
      </c>
      <c r="N355" s="37">
        <f>SUM(E355:M355)</f>
        <v>6800</v>
      </c>
      <c r="O355" s="73"/>
    </row>
    <row r="356" spans="1:15" s="5" customFormat="1" ht="24.95" customHeight="1" x14ac:dyDescent="0.15">
      <c r="A356" s="29">
        <v>9</v>
      </c>
      <c r="B356" s="2" t="s">
        <v>231</v>
      </c>
      <c r="C356" s="6" t="s">
        <v>296</v>
      </c>
      <c r="D356" s="3" t="s">
        <v>17</v>
      </c>
      <c r="E356" s="32">
        <v>4450</v>
      </c>
      <c r="F356" s="34">
        <v>0</v>
      </c>
      <c r="G356" s="34">
        <v>0</v>
      </c>
      <c r="H356" s="33">
        <v>250</v>
      </c>
      <c r="I356" s="37">
        <v>0</v>
      </c>
      <c r="J356" s="37">
        <v>0</v>
      </c>
      <c r="K356" s="34">
        <v>0</v>
      </c>
      <c r="L356" s="34">
        <v>0</v>
      </c>
      <c r="M356" s="34">
        <v>0</v>
      </c>
      <c r="N356" s="34">
        <f>SUM(E356:M356)</f>
        <v>4700</v>
      </c>
      <c r="O356" s="15"/>
    </row>
    <row r="357" spans="1:15" s="5" customFormat="1" ht="24.95" customHeight="1" x14ac:dyDescent="0.15">
      <c r="A357" s="29">
        <v>10</v>
      </c>
      <c r="B357" s="2" t="s">
        <v>384</v>
      </c>
      <c r="C357" s="6" t="s">
        <v>296</v>
      </c>
      <c r="D357" s="3" t="s">
        <v>18</v>
      </c>
      <c r="E357" s="33">
        <v>6450</v>
      </c>
      <c r="F357" s="34">
        <v>0</v>
      </c>
      <c r="G357" s="34">
        <v>0</v>
      </c>
      <c r="H357" s="33">
        <v>250</v>
      </c>
      <c r="I357" s="33">
        <v>0</v>
      </c>
      <c r="J357" s="33">
        <v>0</v>
      </c>
      <c r="K357" s="34">
        <v>0</v>
      </c>
      <c r="L357" s="34">
        <v>0</v>
      </c>
      <c r="M357" s="34">
        <v>0</v>
      </c>
      <c r="N357" s="34">
        <f>SUM(E357:M357)</f>
        <v>6700</v>
      </c>
    </row>
    <row r="358" spans="1:15" s="5" customFormat="1" ht="24.95" customHeight="1" x14ac:dyDescent="0.15">
      <c r="A358" s="29">
        <v>11</v>
      </c>
      <c r="B358" s="2" t="s">
        <v>261</v>
      </c>
      <c r="C358" s="6" t="s">
        <v>296</v>
      </c>
      <c r="D358" s="3" t="s">
        <v>18</v>
      </c>
      <c r="E358" s="33">
        <v>6450</v>
      </c>
      <c r="F358" s="34">
        <v>0</v>
      </c>
      <c r="G358" s="34">
        <v>0</v>
      </c>
      <c r="H358" s="33">
        <v>250</v>
      </c>
      <c r="I358" s="33">
        <v>0</v>
      </c>
      <c r="J358" s="33">
        <v>0</v>
      </c>
      <c r="K358" s="34">
        <v>0</v>
      </c>
      <c r="L358" s="34">
        <v>0</v>
      </c>
      <c r="M358" s="34">
        <v>0</v>
      </c>
      <c r="N358" s="34">
        <f t="shared" ref="N358" si="48">SUM(E358:M358)</f>
        <v>6700</v>
      </c>
    </row>
    <row r="359" spans="1:15" s="15" customFormat="1" ht="24.95" customHeight="1" x14ac:dyDescent="0.2">
      <c r="A359" s="29">
        <v>12</v>
      </c>
      <c r="B359" s="3" t="s">
        <v>149</v>
      </c>
      <c r="C359" s="6" t="s">
        <v>295</v>
      </c>
      <c r="D359" s="2" t="s">
        <v>6</v>
      </c>
      <c r="E359" s="32">
        <v>875</v>
      </c>
      <c r="F359" s="32">
        <v>7623.15</v>
      </c>
      <c r="G359" s="32">
        <v>664.67</v>
      </c>
      <c r="H359" s="32">
        <v>250</v>
      </c>
      <c r="I359" s="32">
        <v>400</v>
      </c>
      <c r="J359" s="32">
        <v>0</v>
      </c>
      <c r="K359" s="32">
        <v>0</v>
      </c>
      <c r="L359" s="32">
        <v>0</v>
      </c>
      <c r="M359" s="32">
        <v>0</v>
      </c>
      <c r="N359" s="32">
        <f>+E359+F359+G359+H359+I359+J359+K359+M359</f>
        <v>9812.82</v>
      </c>
      <c r="O359" s="43"/>
    </row>
    <row r="360" spans="1:15" s="5" customFormat="1" ht="24.95" customHeight="1" x14ac:dyDescent="0.15">
      <c r="A360" s="29">
        <v>13</v>
      </c>
      <c r="B360" s="2" t="s">
        <v>327</v>
      </c>
      <c r="C360" s="6" t="s">
        <v>296</v>
      </c>
      <c r="D360" s="2" t="s">
        <v>16</v>
      </c>
      <c r="E360" s="33">
        <v>3350</v>
      </c>
      <c r="F360" s="34">
        <v>0</v>
      </c>
      <c r="G360" s="34">
        <v>0</v>
      </c>
      <c r="H360" s="33">
        <v>250</v>
      </c>
      <c r="I360" s="33">
        <v>0</v>
      </c>
      <c r="J360" s="33">
        <v>0</v>
      </c>
      <c r="K360" s="34">
        <v>0</v>
      </c>
      <c r="L360" s="34">
        <v>0</v>
      </c>
      <c r="M360" s="34">
        <v>0</v>
      </c>
      <c r="N360" s="34">
        <f>SUM(E360:M360)</f>
        <v>3600</v>
      </c>
    </row>
    <row r="361" spans="1:15" s="5" customFormat="1" ht="24.95" customHeight="1" x14ac:dyDescent="0.15">
      <c r="A361" s="30"/>
      <c r="B361" s="2"/>
      <c r="C361" s="30"/>
      <c r="D361" s="2"/>
      <c r="E361" s="33"/>
      <c r="F361" s="34"/>
      <c r="G361" s="34"/>
      <c r="H361" s="33"/>
      <c r="I361" s="33"/>
      <c r="J361" s="33"/>
      <c r="K361" s="34"/>
      <c r="L361" s="34"/>
      <c r="M361" s="34"/>
      <c r="N361" s="78">
        <f>SUM(N348:N360)</f>
        <v>87548.890000000014</v>
      </c>
    </row>
    <row r="362" spans="1:15" s="5" customFormat="1" ht="24.95" customHeight="1" x14ac:dyDescent="0.15">
      <c r="A362" s="16" t="s">
        <v>224</v>
      </c>
      <c r="B362" s="16" t="s">
        <v>28</v>
      </c>
      <c r="C362" s="16"/>
      <c r="D362" s="16" t="s">
        <v>15</v>
      </c>
      <c r="E362" s="35" t="s">
        <v>21</v>
      </c>
      <c r="F362" s="35" t="s">
        <v>22</v>
      </c>
      <c r="G362" s="35" t="s">
        <v>177</v>
      </c>
      <c r="H362" s="35" t="s">
        <v>20</v>
      </c>
      <c r="I362" s="35" t="s">
        <v>24</v>
      </c>
      <c r="J362" s="35" t="s">
        <v>23</v>
      </c>
      <c r="K362" s="35" t="s">
        <v>25</v>
      </c>
      <c r="L362" s="35" t="s">
        <v>248</v>
      </c>
      <c r="M362" s="35" t="s">
        <v>26</v>
      </c>
      <c r="N362" s="35" t="s">
        <v>27</v>
      </c>
    </row>
    <row r="363" spans="1:15" s="5" customFormat="1" ht="24.95" customHeight="1" x14ac:dyDescent="0.15">
      <c r="A363" s="89" t="s">
        <v>388</v>
      </c>
      <c r="B363" s="89"/>
      <c r="C363" s="29"/>
      <c r="D363" s="3"/>
      <c r="E363" s="32"/>
      <c r="F363" s="34"/>
      <c r="G363" s="34"/>
      <c r="H363" s="34"/>
      <c r="I363" s="34"/>
      <c r="J363" s="34"/>
      <c r="K363" s="34"/>
      <c r="L363" s="34"/>
      <c r="M363" s="34"/>
      <c r="N363" s="34"/>
    </row>
    <row r="364" spans="1:15" s="46" customFormat="1" ht="24.95" customHeight="1" x14ac:dyDescent="0.15">
      <c r="A364" s="30">
        <v>1</v>
      </c>
      <c r="B364" s="2" t="s">
        <v>252</v>
      </c>
      <c r="C364" s="6" t="s">
        <v>296</v>
      </c>
      <c r="D364" s="3" t="s">
        <v>17</v>
      </c>
      <c r="E364" s="37">
        <v>4450</v>
      </c>
      <c r="F364" s="37">
        <v>0</v>
      </c>
      <c r="G364" s="37">
        <v>0</v>
      </c>
      <c r="H364" s="37">
        <v>250</v>
      </c>
      <c r="I364" s="37">
        <v>100</v>
      </c>
      <c r="J364" s="37">
        <v>0</v>
      </c>
      <c r="K364" s="37">
        <v>0</v>
      </c>
      <c r="L364" s="37">
        <v>0</v>
      </c>
      <c r="M364" s="37">
        <v>0</v>
      </c>
      <c r="N364" s="37">
        <f>SUM(E364:M364)</f>
        <v>4800</v>
      </c>
    </row>
    <row r="365" spans="1:15" s="5" customFormat="1" ht="24.95" customHeight="1" x14ac:dyDescent="0.15">
      <c r="A365" s="30">
        <v>2</v>
      </c>
      <c r="B365" s="2" t="s">
        <v>283</v>
      </c>
      <c r="C365" s="6" t="s">
        <v>296</v>
      </c>
      <c r="D365" s="3" t="s">
        <v>18</v>
      </c>
      <c r="E365" s="34">
        <v>6450</v>
      </c>
      <c r="F365" s="34">
        <v>0</v>
      </c>
      <c r="G365" s="34">
        <v>0</v>
      </c>
      <c r="H365" s="34">
        <v>250</v>
      </c>
      <c r="I365" s="34">
        <v>0</v>
      </c>
      <c r="J365" s="34">
        <v>0</v>
      </c>
      <c r="K365" s="34">
        <v>0</v>
      </c>
      <c r="L365" s="34">
        <v>0</v>
      </c>
      <c r="M365" s="34">
        <v>0</v>
      </c>
      <c r="N365" s="34">
        <f>SUM(E365:M365)</f>
        <v>6700</v>
      </c>
    </row>
    <row r="366" spans="1:15" s="5" customFormat="1" ht="24.95" customHeight="1" x14ac:dyDescent="0.15">
      <c r="A366" s="29">
        <v>3</v>
      </c>
      <c r="B366" s="3" t="s">
        <v>325</v>
      </c>
      <c r="C366" s="6" t="s">
        <v>296</v>
      </c>
      <c r="D366" s="3" t="s">
        <v>16</v>
      </c>
      <c r="E366" s="32">
        <v>3350</v>
      </c>
      <c r="F366" s="32">
        <v>0</v>
      </c>
      <c r="G366" s="32">
        <v>0</v>
      </c>
      <c r="H366" s="32">
        <v>250</v>
      </c>
      <c r="I366" s="32">
        <v>0</v>
      </c>
      <c r="J366" s="32">
        <v>0</v>
      </c>
      <c r="K366" s="32">
        <v>0</v>
      </c>
      <c r="L366" s="32">
        <v>0</v>
      </c>
      <c r="M366" s="32">
        <v>0</v>
      </c>
      <c r="N366" s="32">
        <f t="shared" ref="N366" si="49">SUM(E366:M366)</f>
        <v>3600</v>
      </c>
    </row>
    <row r="367" spans="1:15" s="5" customFormat="1" ht="24.95" customHeight="1" x14ac:dyDescent="0.15">
      <c r="A367" s="2"/>
      <c r="B367" s="2"/>
      <c r="C367" s="30"/>
      <c r="D367" s="2"/>
      <c r="E367" s="33"/>
      <c r="F367" s="34"/>
      <c r="G367" s="34"/>
      <c r="H367" s="33"/>
      <c r="I367" s="33"/>
      <c r="J367" s="33"/>
      <c r="K367" s="34"/>
      <c r="L367" s="34"/>
      <c r="M367" s="34"/>
      <c r="N367" s="78">
        <f>SUM(N364:N366)</f>
        <v>15100</v>
      </c>
    </row>
    <row r="368" spans="1:15" s="5" customFormat="1" ht="24.95" customHeight="1" x14ac:dyDescent="0.15">
      <c r="A368" s="16" t="s">
        <v>224</v>
      </c>
      <c r="B368" s="16" t="s">
        <v>28</v>
      </c>
      <c r="C368" s="16"/>
      <c r="D368" s="16" t="s">
        <v>15</v>
      </c>
      <c r="E368" s="35" t="s">
        <v>21</v>
      </c>
      <c r="F368" s="35" t="s">
        <v>22</v>
      </c>
      <c r="G368" s="35" t="s">
        <v>177</v>
      </c>
      <c r="H368" s="35" t="s">
        <v>20</v>
      </c>
      <c r="I368" s="35" t="s">
        <v>24</v>
      </c>
      <c r="J368" s="35" t="s">
        <v>23</v>
      </c>
      <c r="K368" s="35" t="s">
        <v>25</v>
      </c>
      <c r="L368" s="35" t="s">
        <v>248</v>
      </c>
      <c r="M368" s="35" t="s">
        <v>26</v>
      </c>
      <c r="N368" s="35" t="s">
        <v>27</v>
      </c>
    </row>
    <row r="369" spans="1:26" s="5" customFormat="1" ht="24.95" customHeight="1" x14ac:dyDescent="0.15">
      <c r="A369" s="88" t="s">
        <v>226</v>
      </c>
      <c r="B369" s="88"/>
      <c r="C369" s="29"/>
      <c r="D369" s="3"/>
      <c r="E369" s="32"/>
      <c r="F369" s="34"/>
      <c r="G369" s="34"/>
      <c r="H369" s="34"/>
      <c r="I369" s="34"/>
      <c r="J369" s="34"/>
      <c r="K369" s="34"/>
      <c r="L369" s="34"/>
      <c r="M369" s="34"/>
      <c r="N369" s="34"/>
    </row>
    <row r="370" spans="1:26" s="15" customFormat="1" ht="24.95" customHeight="1" x14ac:dyDescent="0.2">
      <c r="A370" s="29">
        <v>1</v>
      </c>
      <c r="B370" s="3" t="s">
        <v>67</v>
      </c>
      <c r="C370" s="6" t="s">
        <v>295</v>
      </c>
      <c r="D370" s="2" t="s">
        <v>6</v>
      </c>
      <c r="E370" s="36">
        <v>875</v>
      </c>
      <c r="F370" s="36">
        <v>8212.43</v>
      </c>
      <c r="G370" s="36">
        <v>743.93</v>
      </c>
      <c r="H370" s="36">
        <v>250</v>
      </c>
      <c r="I370" s="36">
        <v>475</v>
      </c>
      <c r="J370" s="36">
        <v>0</v>
      </c>
      <c r="K370" s="36">
        <v>0</v>
      </c>
      <c r="L370" s="36">
        <v>0</v>
      </c>
      <c r="M370" s="36">
        <v>289</v>
      </c>
      <c r="N370" s="36">
        <f>+E370+F370+G370+H370+I370+J370+K370+M370</f>
        <v>10845.36</v>
      </c>
    </row>
    <row r="371" spans="1:26" s="15" customFormat="1" ht="24.95" customHeight="1" x14ac:dyDescent="0.2">
      <c r="A371" s="29">
        <v>2</v>
      </c>
      <c r="B371" s="3" t="s">
        <v>77</v>
      </c>
      <c r="C371" s="6" t="s">
        <v>295</v>
      </c>
      <c r="D371" s="2" t="s">
        <v>6</v>
      </c>
      <c r="E371" s="36">
        <v>875</v>
      </c>
      <c r="F371" s="36">
        <v>7651.85</v>
      </c>
      <c r="G371" s="36">
        <v>666.66</v>
      </c>
      <c r="H371" s="36">
        <v>250</v>
      </c>
      <c r="I371" s="36">
        <v>400</v>
      </c>
      <c r="J371" s="36">
        <v>0</v>
      </c>
      <c r="K371" s="36">
        <v>0</v>
      </c>
      <c r="L371" s="36">
        <v>0</v>
      </c>
      <c r="M371" s="36">
        <v>0</v>
      </c>
      <c r="N371" s="36">
        <f>+E371+F371+G371+H371+I371+J371+K371+M371</f>
        <v>9843.51</v>
      </c>
      <c r="O371" s="43"/>
    </row>
    <row r="372" spans="1:26" s="5" customFormat="1" ht="24.95" customHeight="1" x14ac:dyDescent="0.15">
      <c r="A372" s="29">
        <v>3</v>
      </c>
      <c r="B372" s="2" t="s">
        <v>332</v>
      </c>
      <c r="C372" s="6" t="s">
        <v>296</v>
      </c>
      <c r="D372" s="3" t="s">
        <v>18</v>
      </c>
      <c r="E372" s="37">
        <v>6450</v>
      </c>
      <c r="F372" s="37">
        <v>0</v>
      </c>
      <c r="G372" s="37">
        <v>0</v>
      </c>
      <c r="H372" s="37">
        <v>250</v>
      </c>
      <c r="I372" s="37">
        <v>0</v>
      </c>
      <c r="J372" s="37">
        <v>0</v>
      </c>
      <c r="K372" s="37">
        <v>0</v>
      </c>
      <c r="L372" s="37">
        <v>0</v>
      </c>
      <c r="M372" s="37">
        <v>0</v>
      </c>
      <c r="N372" s="37">
        <f t="shared" ref="N372:N377" si="50">SUM(E372:M372)</f>
        <v>6700</v>
      </c>
    </row>
    <row r="373" spans="1:26" s="5" customFormat="1" ht="24.95" customHeight="1" x14ac:dyDescent="0.15">
      <c r="A373" s="29">
        <v>4</v>
      </c>
      <c r="B373" s="2" t="s">
        <v>254</v>
      </c>
      <c r="C373" s="6" t="s">
        <v>296</v>
      </c>
      <c r="D373" s="3" t="s">
        <v>17</v>
      </c>
      <c r="E373" s="32">
        <v>4450</v>
      </c>
      <c r="F373" s="37">
        <v>0</v>
      </c>
      <c r="G373" s="37">
        <v>0</v>
      </c>
      <c r="H373" s="37">
        <v>250</v>
      </c>
      <c r="I373" s="37">
        <v>0</v>
      </c>
      <c r="J373" s="37">
        <v>0</v>
      </c>
      <c r="K373" s="37">
        <v>0</v>
      </c>
      <c r="L373" s="37">
        <v>0</v>
      </c>
      <c r="M373" s="37">
        <v>0</v>
      </c>
      <c r="N373" s="37">
        <f t="shared" si="50"/>
        <v>4700</v>
      </c>
    </row>
    <row r="374" spans="1:26" s="5" customFormat="1" ht="24.95" customHeight="1" x14ac:dyDescent="0.15">
      <c r="A374" s="29">
        <v>5</v>
      </c>
      <c r="B374" s="2" t="s">
        <v>222</v>
      </c>
      <c r="C374" s="6" t="s">
        <v>296</v>
      </c>
      <c r="D374" s="2" t="s">
        <v>16</v>
      </c>
      <c r="E374" s="37">
        <v>3350</v>
      </c>
      <c r="F374" s="37">
        <v>0</v>
      </c>
      <c r="G374" s="37">
        <v>0</v>
      </c>
      <c r="H374" s="37">
        <v>250</v>
      </c>
      <c r="I374" s="37">
        <v>0</v>
      </c>
      <c r="J374" s="37">
        <v>0</v>
      </c>
      <c r="K374" s="37">
        <v>0</v>
      </c>
      <c r="L374" s="37">
        <v>0</v>
      </c>
      <c r="M374" s="37">
        <v>0</v>
      </c>
      <c r="N374" s="37">
        <f t="shared" si="50"/>
        <v>3600</v>
      </c>
    </row>
    <row r="375" spans="1:26" s="5" customFormat="1" ht="24.95" customHeight="1" x14ac:dyDescent="0.15">
      <c r="A375" s="29">
        <v>6</v>
      </c>
      <c r="B375" s="2" t="s">
        <v>204</v>
      </c>
      <c r="C375" s="6" t="s">
        <v>296</v>
      </c>
      <c r="D375" s="2" t="s">
        <v>19</v>
      </c>
      <c r="E375" s="37">
        <v>10475</v>
      </c>
      <c r="F375" s="37">
        <v>0</v>
      </c>
      <c r="G375" s="37">
        <v>0</v>
      </c>
      <c r="H375" s="37">
        <v>250</v>
      </c>
      <c r="I375" s="37">
        <v>0</v>
      </c>
      <c r="J375" s="37">
        <v>375</v>
      </c>
      <c r="K375" s="37">
        <v>0</v>
      </c>
      <c r="L375" s="37">
        <v>0</v>
      </c>
      <c r="M375" s="37">
        <v>0</v>
      </c>
      <c r="N375" s="37">
        <f t="shared" si="50"/>
        <v>11100</v>
      </c>
    </row>
    <row r="376" spans="1:26" s="40" customFormat="1" ht="24.95" customHeight="1" x14ac:dyDescent="0.15">
      <c r="A376" s="29">
        <v>7</v>
      </c>
      <c r="B376" s="3" t="s">
        <v>242</v>
      </c>
      <c r="C376" s="6" t="s">
        <v>296</v>
      </c>
      <c r="D376" s="3" t="s">
        <v>17</v>
      </c>
      <c r="E376" s="32">
        <v>4450</v>
      </c>
      <c r="F376" s="32">
        <v>0</v>
      </c>
      <c r="G376" s="32">
        <v>0</v>
      </c>
      <c r="H376" s="32">
        <v>250</v>
      </c>
      <c r="I376" s="32">
        <v>0</v>
      </c>
      <c r="J376" s="32">
        <v>0</v>
      </c>
      <c r="K376" s="32">
        <v>0</v>
      </c>
      <c r="L376" s="32">
        <v>0</v>
      </c>
      <c r="M376" s="32">
        <v>0</v>
      </c>
      <c r="N376" s="32">
        <f>SUM(E376:M376)</f>
        <v>4700</v>
      </c>
    </row>
    <row r="377" spans="1:26" s="5" customFormat="1" ht="24.95" customHeight="1" x14ac:dyDescent="0.15">
      <c r="A377" s="29">
        <v>8</v>
      </c>
      <c r="B377" s="2" t="s">
        <v>348</v>
      </c>
      <c r="C377" s="6" t="s">
        <v>296</v>
      </c>
      <c r="D377" s="3" t="s">
        <v>17</v>
      </c>
      <c r="E377" s="37">
        <v>4450</v>
      </c>
      <c r="F377" s="37">
        <v>0</v>
      </c>
      <c r="G377" s="37">
        <v>0</v>
      </c>
      <c r="H377" s="37">
        <v>250</v>
      </c>
      <c r="I377" s="37">
        <v>0</v>
      </c>
      <c r="J377" s="37">
        <v>0</v>
      </c>
      <c r="K377" s="37">
        <v>0</v>
      </c>
      <c r="L377" s="37">
        <v>0</v>
      </c>
      <c r="M377" s="37">
        <v>0</v>
      </c>
      <c r="N377" s="37">
        <f t="shared" si="50"/>
        <v>4700</v>
      </c>
    </row>
    <row r="378" spans="1:26" s="4" customFormat="1" x14ac:dyDescent="0.2">
      <c r="A378" s="7"/>
      <c r="B378" s="12"/>
      <c r="C378" s="58"/>
      <c r="D378" s="7"/>
      <c r="E378" s="1"/>
      <c r="F378" s="1"/>
      <c r="G378" s="1"/>
      <c r="H378" s="1"/>
      <c r="I378" s="1"/>
      <c r="J378" s="1"/>
      <c r="K378" s="1"/>
      <c r="L378" s="1"/>
      <c r="M378" s="1"/>
      <c r="N378" s="76">
        <f>SUBTOTAL(9,N370:N377)</f>
        <v>56188.87</v>
      </c>
    </row>
    <row r="379" spans="1:26" s="4" customFormat="1" x14ac:dyDescent="0.2">
      <c r="A379" s="7"/>
      <c r="B379" s="12"/>
      <c r="C379" s="58"/>
      <c r="D379" s="7"/>
      <c r="E379" s="1"/>
      <c r="F379" s="1"/>
      <c r="G379" s="1"/>
      <c r="H379" s="1"/>
      <c r="I379" s="1"/>
      <c r="J379" s="1"/>
      <c r="K379" s="1"/>
      <c r="L379" s="1"/>
      <c r="M379" s="1"/>
      <c r="N379" s="77">
        <f>N378+N367+N361+N345+N336+N309+N300+N295</f>
        <v>2987290.8599999994</v>
      </c>
    </row>
    <row r="380" spans="1:26" s="14" customFormat="1" x14ac:dyDescent="0.2">
      <c r="A380" s="7"/>
      <c r="B380" s="12"/>
      <c r="C380" s="58"/>
      <c r="D380" s="7"/>
      <c r="E380" s="1"/>
      <c r="F380" s="1"/>
      <c r="G380" s="1"/>
      <c r="H380" s="1"/>
      <c r="I380" s="1"/>
      <c r="J380" s="1"/>
      <c r="K380" s="1"/>
      <c r="L380" s="1"/>
      <c r="M380" s="1"/>
      <c r="N380" s="8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s="4" customFormat="1" x14ac:dyDescent="0.2">
      <c r="A381" s="7"/>
      <c r="B381" s="12"/>
      <c r="C381" s="58"/>
      <c r="D381" s="7"/>
      <c r="E381" s="71"/>
      <c r="F381" s="71"/>
      <c r="G381" s="71"/>
      <c r="H381" s="71"/>
      <c r="I381" s="71"/>
      <c r="J381" s="71"/>
      <c r="K381" s="71"/>
      <c r="L381" s="71"/>
      <c r="M381" s="71"/>
      <c r="N381" s="72"/>
    </row>
    <row r="382" spans="1:26" s="4" customFormat="1" x14ac:dyDescent="0.2">
      <c r="A382" s="7"/>
      <c r="B382" s="12"/>
      <c r="C382" s="58"/>
      <c r="D382" s="7"/>
      <c r="E382" s="71"/>
      <c r="F382" s="71"/>
      <c r="G382" s="71"/>
      <c r="H382" s="71"/>
      <c r="I382" s="71"/>
      <c r="J382" s="71"/>
      <c r="K382" s="71"/>
      <c r="L382" s="71"/>
      <c r="M382" s="71"/>
      <c r="N382" s="72"/>
    </row>
    <row r="383" spans="1:26" s="4" customFormat="1" x14ac:dyDescent="0.2">
      <c r="A383" s="7"/>
      <c r="B383" s="12"/>
      <c r="C383" s="58"/>
      <c r="D383" s="7"/>
      <c r="E383" s="71"/>
      <c r="F383" s="71"/>
      <c r="G383" s="71"/>
      <c r="H383" s="71"/>
      <c r="I383" s="71"/>
      <c r="J383" s="71"/>
      <c r="K383" s="71"/>
      <c r="L383" s="71"/>
      <c r="M383" s="71"/>
      <c r="N383" s="72"/>
    </row>
    <row r="384" spans="1:26" s="4" customFormat="1" x14ac:dyDescent="0.2">
      <c r="A384" s="7"/>
      <c r="B384" s="12"/>
      <c r="C384" s="58"/>
      <c r="D384" s="7"/>
      <c r="E384" s="71"/>
      <c r="F384" s="71"/>
      <c r="G384" s="71"/>
      <c r="H384" s="71"/>
      <c r="I384" s="71"/>
      <c r="J384" s="71"/>
      <c r="K384" s="71"/>
      <c r="L384" s="71"/>
      <c r="M384" s="71"/>
      <c r="N384" s="72"/>
    </row>
    <row r="385" spans="1:14" s="4" customFormat="1" x14ac:dyDescent="0.2">
      <c r="A385" s="7"/>
      <c r="B385" s="12"/>
      <c r="C385" s="58"/>
      <c r="D385" s="7"/>
      <c r="E385" s="71"/>
      <c r="F385" s="71"/>
      <c r="G385" s="71"/>
      <c r="H385" s="71"/>
      <c r="I385" s="71"/>
      <c r="J385" s="71"/>
      <c r="K385" s="71"/>
      <c r="L385" s="71"/>
      <c r="M385" s="71"/>
      <c r="N385" s="72"/>
    </row>
    <row r="386" spans="1:14" s="4" customFormat="1" x14ac:dyDescent="0.2">
      <c r="A386" s="7"/>
      <c r="B386" s="12"/>
      <c r="C386" s="58"/>
      <c r="D386" s="7"/>
      <c r="E386" s="71"/>
      <c r="F386" s="71"/>
      <c r="G386" s="71"/>
      <c r="H386" s="71"/>
      <c r="I386" s="71"/>
      <c r="J386" s="71"/>
      <c r="K386" s="71"/>
      <c r="L386" s="71"/>
      <c r="M386" s="71"/>
      <c r="N386" s="72"/>
    </row>
    <row r="387" spans="1:14" s="4" customFormat="1" x14ac:dyDescent="0.2">
      <c r="A387" s="7"/>
      <c r="B387" s="12"/>
      <c r="C387" s="58"/>
      <c r="D387" s="7"/>
      <c r="E387" s="71"/>
      <c r="F387" s="71"/>
      <c r="G387" s="71"/>
      <c r="H387" s="71"/>
      <c r="I387" s="71"/>
      <c r="J387" s="71"/>
      <c r="K387" s="71"/>
      <c r="L387" s="71"/>
      <c r="M387" s="71"/>
      <c r="N387" s="72"/>
    </row>
    <row r="388" spans="1:14" s="4" customFormat="1" x14ac:dyDescent="0.2">
      <c r="A388" s="7"/>
      <c r="B388" s="12"/>
      <c r="C388" s="58"/>
      <c r="D388" s="7"/>
      <c r="E388" s="71"/>
      <c r="F388" s="71"/>
      <c r="G388" s="71"/>
      <c r="H388" s="71"/>
      <c r="I388" s="71"/>
      <c r="J388" s="71"/>
      <c r="K388" s="71"/>
      <c r="L388" s="71"/>
      <c r="M388" s="71"/>
      <c r="N388" s="72"/>
    </row>
    <row r="389" spans="1:14" s="4" customFormat="1" x14ac:dyDescent="0.2">
      <c r="A389" s="7"/>
      <c r="B389" s="12"/>
      <c r="C389" s="58"/>
      <c r="D389" s="7"/>
      <c r="E389" s="71"/>
      <c r="F389" s="71"/>
      <c r="G389" s="71"/>
      <c r="H389" s="71"/>
      <c r="I389" s="71"/>
      <c r="J389" s="71"/>
      <c r="K389" s="71"/>
      <c r="L389" s="71"/>
      <c r="M389" s="71"/>
      <c r="N389" s="72"/>
    </row>
    <row r="390" spans="1:14" s="4" customFormat="1" x14ac:dyDescent="0.2">
      <c r="A390" s="7"/>
      <c r="B390" s="12"/>
      <c r="C390" s="58"/>
      <c r="D390" s="7"/>
      <c r="E390" s="71"/>
      <c r="F390" s="71"/>
      <c r="G390" s="71"/>
      <c r="H390" s="71"/>
      <c r="I390" s="71"/>
      <c r="J390" s="71"/>
      <c r="K390" s="71"/>
      <c r="L390" s="71"/>
      <c r="M390" s="71"/>
      <c r="N390" s="72"/>
    </row>
    <row r="391" spans="1:14" s="4" customFormat="1" x14ac:dyDescent="0.2">
      <c r="A391" s="7"/>
      <c r="B391" s="12"/>
      <c r="C391" s="58"/>
      <c r="D391" s="7"/>
      <c r="E391" s="71"/>
      <c r="F391" s="71"/>
      <c r="G391" s="71"/>
      <c r="H391" s="71"/>
      <c r="I391" s="71"/>
      <c r="J391" s="71"/>
      <c r="K391" s="71"/>
      <c r="L391" s="71"/>
      <c r="M391" s="71"/>
      <c r="N391" s="72"/>
    </row>
    <row r="392" spans="1:14" s="4" customFormat="1" x14ac:dyDescent="0.2">
      <c r="A392" s="7"/>
      <c r="B392" s="12"/>
      <c r="C392" s="58"/>
      <c r="D392" s="7"/>
      <c r="E392" s="71"/>
      <c r="F392" s="71"/>
      <c r="G392" s="71"/>
      <c r="H392" s="71"/>
      <c r="I392" s="71"/>
      <c r="J392" s="71"/>
      <c r="K392" s="71"/>
      <c r="L392" s="71"/>
      <c r="M392" s="71"/>
      <c r="N392" s="72"/>
    </row>
    <row r="393" spans="1:14" s="4" customFormat="1" x14ac:dyDescent="0.2">
      <c r="A393" s="7"/>
      <c r="B393" s="12"/>
      <c r="C393" s="58"/>
      <c r="D393" s="7"/>
      <c r="E393" s="71"/>
      <c r="F393" s="71"/>
      <c r="G393" s="71"/>
      <c r="H393" s="71"/>
      <c r="I393" s="71"/>
      <c r="J393" s="71"/>
      <c r="K393" s="71"/>
      <c r="L393" s="71"/>
      <c r="M393" s="71"/>
      <c r="N393" s="72"/>
    </row>
    <row r="394" spans="1:14" s="4" customFormat="1" x14ac:dyDescent="0.2">
      <c r="A394" s="7"/>
      <c r="B394" s="12"/>
      <c r="C394" s="58"/>
      <c r="D394" s="7"/>
      <c r="E394" s="71"/>
      <c r="F394" s="71"/>
      <c r="G394" s="71"/>
      <c r="H394" s="71"/>
      <c r="I394" s="71"/>
      <c r="J394" s="71"/>
      <c r="K394" s="71"/>
      <c r="L394" s="71"/>
      <c r="M394" s="71"/>
      <c r="N394" s="72"/>
    </row>
    <row r="395" spans="1:14" s="4" customFormat="1" x14ac:dyDescent="0.2">
      <c r="A395" s="7"/>
      <c r="B395" s="12"/>
      <c r="C395" s="58"/>
      <c r="D395" s="7"/>
      <c r="E395" s="71"/>
      <c r="F395" s="71"/>
      <c r="G395" s="71"/>
      <c r="H395" s="71"/>
      <c r="I395" s="71"/>
      <c r="J395" s="71"/>
      <c r="K395" s="71"/>
      <c r="L395" s="71"/>
      <c r="M395" s="71"/>
      <c r="N395" s="72"/>
    </row>
    <row r="396" spans="1:14" s="4" customFormat="1" x14ac:dyDescent="0.2">
      <c r="A396" s="7"/>
      <c r="B396" s="12"/>
      <c r="C396" s="58"/>
      <c r="D396" s="7"/>
      <c r="E396" s="71"/>
      <c r="F396" s="71"/>
      <c r="G396" s="71"/>
      <c r="H396" s="71"/>
      <c r="I396" s="71"/>
      <c r="J396" s="71"/>
      <c r="K396" s="71"/>
      <c r="L396" s="71"/>
      <c r="M396" s="71"/>
      <c r="N396" s="72"/>
    </row>
    <row r="397" spans="1:14" s="4" customFormat="1" x14ac:dyDescent="0.2">
      <c r="A397" s="7"/>
      <c r="B397" s="12"/>
      <c r="C397" s="58"/>
      <c r="D397" s="7"/>
      <c r="E397" s="71"/>
      <c r="F397" s="71"/>
      <c r="G397" s="71"/>
      <c r="H397" s="71"/>
      <c r="I397" s="71"/>
      <c r="J397" s="71"/>
      <c r="K397" s="71"/>
      <c r="L397" s="71"/>
      <c r="M397" s="71"/>
      <c r="N397" s="72"/>
    </row>
    <row r="398" spans="1:14" s="4" customFormat="1" x14ac:dyDescent="0.2">
      <c r="A398" s="7"/>
      <c r="B398" s="12"/>
      <c r="C398" s="58"/>
      <c r="D398" s="7"/>
      <c r="E398" s="71"/>
      <c r="F398" s="71"/>
      <c r="G398" s="71"/>
      <c r="H398" s="71"/>
      <c r="I398" s="71"/>
      <c r="J398" s="71"/>
      <c r="K398" s="71"/>
      <c r="L398" s="71"/>
      <c r="M398" s="71"/>
      <c r="N398" s="72"/>
    </row>
    <row r="399" spans="1:14" s="4" customFormat="1" x14ac:dyDescent="0.2">
      <c r="A399" s="7"/>
      <c r="B399" s="12"/>
      <c r="C399" s="58"/>
      <c r="D399" s="7"/>
      <c r="E399" s="71"/>
      <c r="F399" s="71"/>
      <c r="G399" s="71"/>
      <c r="H399" s="71"/>
      <c r="I399" s="71"/>
      <c r="J399" s="71"/>
      <c r="K399" s="71"/>
      <c r="L399" s="71"/>
      <c r="M399" s="71"/>
      <c r="N399" s="72"/>
    </row>
    <row r="400" spans="1:14" s="4" customFormat="1" x14ac:dyDescent="0.2">
      <c r="A400" s="7"/>
      <c r="B400" s="12"/>
      <c r="C400" s="58"/>
      <c r="D400" s="7"/>
      <c r="E400" s="71"/>
      <c r="F400" s="71"/>
      <c r="G400" s="71"/>
      <c r="H400" s="71"/>
      <c r="I400" s="71"/>
      <c r="J400" s="71"/>
      <c r="K400" s="71"/>
      <c r="L400" s="71"/>
      <c r="M400" s="71"/>
      <c r="N400" s="72"/>
    </row>
    <row r="401" spans="1:14" s="4" customFormat="1" x14ac:dyDescent="0.2">
      <c r="A401" s="7"/>
      <c r="B401" s="12"/>
      <c r="C401" s="58"/>
      <c r="D401" s="7"/>
      <c r="E401" s="71"/>
      <c r="F401" s="71"/>
      <c r="G401" s="71"/>
      <c r="H401" s="71"/>
      <c r="I401" s="71"/>
      <c r="J401" s="71"/>
      <c r="K401" s="71"/>
      <c r="L401" s="71"/>
      <c r="M401" s="71"/>
      <c r="N401" s="72"/>
    </row>
    <row r="402" spans="1:14" s="4" customFormat="1" x14ac:dyDescent="0.2">
      <c r="A402" s="7"/>
      <c r="B402" s="12"/>
      <c r="C402" s="58"/>
      <c r="D402" s="7"/>
      <c r="E402" s="71"/>
      <c r="F402" s="71"/>
      <c r="G402" s="71"/>
      <c r="H402" s="71"/>
      <c r="I402" s="71"/>
      <c r="J402" s="71"/>
      <c r="K402" s="71"/>
      <c r="L402" s="71"/>
      <c r="M402" s="71"/>
      <c r="N402" s="72"/>
    </row>
    <row r="403" spans="1:14" s="4" customFormat="1" x14ac:dyDescent="0.2">
      <c r="A403" s="7"/>
      <c r="B403" s="12"/>
      <c r="C403" s="58"/>
      <c r="D403" s="7"/>
      <c r="E403" s="71"/>
      <c r="F403" s="71"/>
      <c r="G403" s="71"/>
      <c r="H403" s="71"/>
      <c r="I403" s="71"/>
      <c r="J403" s="71"/>
      <c r="K403" s="71"/>
      <c r="L403" s="71"/>
      <c r="M403" s="71"/>
      <c r="N403" s="72"/>
    </row>
    <row r="404" spans="1:14" s="4" customFormat="1" x14ac:dyDescent="0.2">
      <c r="A404" s="7"/>
      <c r="B404" s="12"/>
      <c r="C404" s="58"/>
      <c r="D404" s="7"/>
      <c r="E404" s="71"/>
      <c r="F404" s="71"/>
      <c r="G404" s="71"/>
      <c r="H404" s="71"/>
      <c r="I404" s="71"/>
      <c r="J404" s="71"/>
      <c r="K404" s="71"/>
      <c r="L404" s="71"/>
      <c r="M404" s="71"/>
      <c r="N404" s="72"/>
    </row>
    <row r="405" spans="1:14" s="4" customFormat="1" x14ac:dyDescent="0.2">
      <c r="A405" s="7"/>
      <c r="B405" s="12"/>
      <c r="C405" s="58"/>
      <c r="D405" s="7"/>
      <c r="E405" s="71"/>
      <c r="F405" s="71"/>
      <c r="G405" s="71"/>
      <c r="H405" s="71"/>
      <c r="I405" s="71"/>
      <c r="J405" s="71"/>
      <c r="K405" s="71"/>
      <c r="L405" s="71"/>
      <c r="M405" s="71"/>
      <c r="N405" s="72"/>
    </row>
    <row r="406" spans="1:14" s="4" customFormat="1" x14ac:dyDescent="0.2">
      <c r="A406" s="7"/>
      <c r="B406" s="12"/>
      <c r="C406" s="58"/>
      <c r="D406" s="7"/>
      <c r="E406" s="71"/>
      <c r="F406" s="71"/>
      <c r="G406" s="71"/>
      <c r="H406" s="71"/>
      <c r="I406" s="71"/>
      <c r="J406" s="71"/>
      <c r="K406" s="71"/>
      <c r="L406" s="71"/>
      <c r="M406" s="71"/>
      <c r="N406" s="72"/>
    </row>
    <row r="407" spans="1:14" s="4" customFormat="1" x14ac:dyDescent="0.2">
      <c r="A407" s="7"/>
      <c r="B407" s="12"/>
      <c r="C407" s="58"/>
      <c r="D407" s="7"/>
      <c r="E407" s="71"/>
      <c r="F407" s="71"/>
      <c r="G407" s="71"/>
      <c r="H407" s="71"/>
      <c r="I407" s="71"/>
      <c r="J407" s="71"/>
      <c r="K407" s="71"/>
      <c r="L407" s="71"/>
      <c r="M407" s="71"/>
      <c r="N407" s="72"/>
    </row>
    <row r="408" spans="1:14" s="4" customFormat="1" x14ac:dyDescent="0.2">
      <c r="A408" s="7"/>
      <c r="B408" s="12"/>
      <c r="C408" s="58"/>
      <c r="D408" s="7"/>
      <c r="E408" s="71"/>
      <c r="F408" s="71"/>
      <c r="G408" s="71"/>
      <c r="H408" s="71"/>
      <c r="I408" s="71"/>
      <c r="J408" s="71"/>
      <c r="K408" s="71"/>
      <c r="L408" s="71"/>
      <c r="M408" s="71"/>
      <c r="N408" s="72"/>
    </row>
    <row r="409" spans="1:14" s="4" customFormat="1" x14ac:dyDescent="0.2">
      <c r="A409" s="7"/>
      <c r="B409" s="12"/>
      <c r="C409" s="58"/>
      <c r="D409" s="7"/>
      <c r="E409" s="71"/>
      <c r="F409" s="71"/>
      <c r="G409" s="71"/>
      <c r="H409" s="71"/>
      <c r="I409" s="71"/>
      <c r="J409" s="71"/>
      <c r="K409" s="71"/>
      <c r="L409" s="71"/>
      <c r="M409" s="71"/>
      <c r="N409" s="72"/>
    </row>
    <row r="410" spans="1:14" s="4" customFormat="1" x14ac:dyDescent="0.2">
      <c r="A410" s="7"/>
      <c r="B410" s="12"/>
      <c r="C410" s="58"/>
      <c r="D410" s="7"/>
      <c r="E410" s="71"/>
      <c r="F410" s="71"/>
      <c r="G410" s="71"/>
      <c r="H410" s="71"/>
      <c r="I410" s="71"/>
      <c r="J410" s="71"/>
      <c r="K410" s="71"/>
      <c r="L410" s="71"/>
      <c r="M410" s="71"/>
      <c r="N410" s="72"/>
    </row>
    <row r="411" spans="1:14" s="4" customFormat="1" x14ac:dyDescent="0.2">
      <c r="A411" s="7"/>
      <c r="B411" s="12"/>
      <c r="C411" s="58"/>
      <c r="D411" s="7"/>
      <c r="E411" s="71"/>
      <c r="F411" s="71"/>
      <c r="G411" s="71"/>
      <c r="H411" s="71"/>
      <c r="I411" s="71"/>
      <c r="J411" s="71"/>
      <c r="K411" s="71"/>
      <c r="L411" s="71"/>
      <c r="M411" s="71"/>
      <c r="N411" s="72"/>
    </row>
    <row r="412" spans="1:14" s="4" customFormat="1" x14ac:dyDescent="0.2">
      <c r="A412" s="7"/>
      <c r="B412" s="12"/>
      <c r="C412" s="58"/>
      <c r="D412" s="7"/>
      <c r="E412" s="71"/>
      <c r="F412" s="71"/>
      <c r="G412" s="71"/>
      <c r="H412" s="71"/>
      <c r="I412" s="71"/>
      <c r="J412" s="71"/>
      <c r="K412" s="71"/>
      <c r="L412" s="71"/>
      <c r="M412" s="71"/>
      <c r="N412" s="72"/>
    </row>
    <row r="413" spans="1:14" s="4" customFormat="1" x14ac:dyDescent="0.2">
      <c r="A413" s="7"/>
      <c r="B413" s="12"/>
      <c r="C413" s="58"/>
      <c r="D413" s="7"/>
      <c r="E413" s="71"/>
      <c r="F413" s="71"/>
      <c r="G413" s="71"/>
      <c r="H413" s="71"/>
      <c r="I413" s="71"/>
      <c r="J413" s="71"/>
      <c r="K413" s="71"/>
      <c r="L413" s="71"/>
      <c r="M413" s="71"/>
      <c r="N413" s="72"/>
    </row>
    <row r="414" spans="1:14" s="4" customFormat="1" x14ac:dyDescent="0.2">
      <c r="A414" s="7"/>
      <c r="B414" s="12"/>
      <c r="C414" s="58"/>
      <c r="D414" s="7"/>
      <c r="E414" s="71"/>
      <c r="F414" s="71"/>
      <c r="G414" s="71"/>
      <c r="H414" s="71"/>
      <c r="I414" s="71"/>
      <c r="J414" s="71"/>
      <c r="K414" s="71"/>
      <c r="L414" s="71"/>
      <c r="M414" s="71"/>
      <c r="N414" s="72"/>
    </row>
    <row r="415" spans="1:14" s="4" customFormat="1" x14ac:dyDescent="0.2">
      <c r="A415" s="7"/>
      <c r="B415" s="12"/>
      <c r="C415" s="58"/>
      <c r="D415" s="7"/>
      <c r="E415" s="71"/>
      <c r="F415" s="71"/>
      <c r="G415" s="71"/>
      <c r="H415" s="71"/>
      <c r="I415" s="71"/>
      <c r="J415" s="71"/>
      <c r="K415" s="71"/>
      <c r="L415" s="71"/>
      <c r="M415" s="71"/>
      <c r="N415" s="72"/>
    </row>
    <row r="416" spans="1:14" s="4" customFormat="1" x14ac:dyDescent="0.2">
      <c r="A416" s="7"/>
      <c r="B416" s="12"/>
      <c r="C416" s="58"/>
      <c r="D416" s="7"/>
      <c r="E416" s="71"/>
      <c r="F416" s="71"/>
      <c r="G416" s="71"/>
      <c r="H416" s="71"/>
      <c r="I416" s="71"/>
      <c r="J416" s="71"/>
      <c r="K416" s="71"/>
      <c r="L416" s="71"/>
      <c r="M416" s="71"/>
      <c r="N416" s="72"/>
    </row>
    <row r="417" spans="1:14" s="4" customFormat="1" x14ac:dyDescent="0.2">
      <c r="A417" s="7"/>
      <c r="B417" s="12"/>
      <c r="C417" s="58"/>
      <c r="D417" s="7"/>
      <c r="E417" s="71"/>
      <c r="F417" s="71"/>
      <c r="G417" s="71"/>
      <c r="H417" s="71"/>
      <c r="I417" s="71"/>
      <c r="J417" s="71"/>
      <c r="K417" s="71"/>
      <c r="L417" s="71"/>
      <c r="M417" s="71"/>
      <c r="N417" s="72"/>
    </row>
    <row r="418" spans="1:14" s="4" customFormat="1" x14ac:dyDescent="0.2">
      <c r="A418" s="7"/>
      <c r="B418" s="12"/>
      <c r="C418" s="58"/>
      <c r="D418" s="7"/>
      <c r="E418" s="71"/>
      <c r="F418" s="71"/>
      <c r="G418" s="71"/>
      <c r="H418" s="71"/>
      <c r="I418" s="71"/>
      <c r="J418" s="71"/>
      <c r="K418" s="71"/>
      <c r="L418" s="71"/>
      <c r="M418" s="71"/>
      <c r="N418" s="72"/>
    </row>
    <row r="419" spans="1:14" s="4" customFormat="1" x14ac:dyDescent="0.2">
      <c r="A419" s="7"/>
      <c r="B419" s="12"/>
      <c r="C419" s="58"/>
      <c r="D419" s="7"/>
      <c r="E419" s="71"/>
      <c r="F419" s="71"/>
      <c r="G419" s="71"/>
      <c r="H419" s="71"/>
      <c r="I419" s="71"/>
      <c r="J419" s="71"/>
      <c r="K419" s="71"/>
      <c r="L419" s="71"/>
      <c r="M419" s="71"/>
      <c r="N419" s="72"/>
    </row>
    <row r="420" spans="1:14" s="4" customFormat="1" x14ac:dyDescent="0.2">
      <c r="A420" s="7"/>
      <c r="B420" s="12"/>
      <c r="C420" s="58"/>
      <c r="D420" s="7"/>
      <c r="E420" s="71"/>
      <c r="F420" s="71"/>
      <c r="G420" s="71"/>
      <c r="H420" s="71"/>
      <c r="I420" s="71"/>
      <c r="J420" s="71"/>
      <c r="K420" s="71"/>
      <c r="L420" s="71"/>
      <c r="M420" s="71"/>
      <c r="N420" s="72"/>
    </row>
    <row r="421" spans="1:14" s="4" customFormat="1" x14ac:dyDescent="0.2">
      <c r="A421" s="7"/>
      <c r="B421" s="12"/>
      <c r="C421" s="58"/>
      <c r="D421" s="7"/>
      <c r="E421" s="71"/>
      <c r="F421" s="71"/>
      <c r="G421" s="71"/>
      <c r="H421" s="71"/>
      <c r="I421" s="71"/>
      <c r="J421" s="71"/>
      <c r="K421" s="71"/>
      <c r="L421" s="71"/>
      <c r="M421" s="71"/>
      <c r="N421" s="72"/>
    </row>
    <row r="422" spans="1:14" s="4" customFormat="1" x14ac:dyDescent="0.2">
      <c r="A422" s="7"/>
      <c r="B422" s="12"/>
      <c r="C422" s="58"/>
      <c r="D422" s="7"/>
      <c r="E422" s="71"/>
      <c r="F422" s="71"/>
      <c r="G422" s="71"/>
      <c r="H422" s="71"/>
      <c r="I422" s="71"/>
      <c r="J422" s="71"/>
      <c r="K422" s="71"/>
      <c r="L422" s="71"/>
      <c r="M422" s="71"/>
      <c r="N422" s="72"/>
    </row>
    <row r="423" spans="1:14" s="4" customFormat="1" x14ac:dyDescent="0.2">
      <c r="A423" s="7"/>
      <c r="B423" s="12"/>
      <c r="C423" s="58"/>
      <c r="D423" s="7"/>
      <c r="E423" s="71"/>
      <c r="F423" s="71"/>
      <c r="G423" s="71"/>
      <c r="H423" s="71"/>
      <c r="I423" s="71"/>
      <c r="J423" s="71"/>
      <c r="K423" s="71"/>
      <c r="L423" s="71"/>
      <c r="M423" s="71"/>
      <c r="N423" s="72"/>
    </row>
    <row r="424" spans="1:14" s="4" customFormat="1" x14ac:dyDescent="0.2">
      <c r="A424" s="7"/>
      <c r="B424" s="12"/>
      <c r="C424" s="58"/>
      <c r="D424" s="7"/>
      <c r="E424" s="71"/>
      <c r="F424" s="71"/>
      <c r="G424" s="71"/>
      <c r="H424" s="71"/>
      <c r="I424" s="71"/>
      <c r="J424" s="71"/>
      <c r="K424" s="71"/>
      <c r="L424" s="71"/>
      <c r="M424" s="71"/>
      <c r="N424" s="72"/>
    </row>
    <row r="425" spans="1:14" s="4" customFormat="1" x14ac:dyDescent="0.2">
      <c r="A425" s="7"/>
      <c r="B425" s="12"/>
      <c r="C425" s="58"/>
      <c r="D425" s="7"/>
      <c r="E425" s="71"/>
      <c r="F425" s="71"/>
      <c r="G425" s="71"/>
      <c r="H425" s="71"/>
      <c r="I425" s="71"/>
      <c r="J425" s="71"/>
      <c r="K425" s="71"/>
      <c r="L425" s="71"/>
      <c r="M425" s="71"/>
      <c r="N425" s="72"/>
    </row>
    <row r="426" spans="1:14" s="4" customFormat="1" x14ac:dyDescent="0.2">
      <c r="A426" s="7"/>
      <c r="B426" s="12"/>
      <c r="C426" s="58"/>
      <c r="D426" s="7"/>
      <c r="E426" s="71"/>
      <c r="F426" s="71"/>
      <c r="G426" s="71"/>
      <c r="H426" s="71"/>
      <c r="I426" s="71"/>
      <c r="J426" s="71"/>
      <c r="K426" s="71"/>
      <c r="L426" s="71"/>
      <c r="M426" s="71"/>
      <c r="N426" s="72"/>
    </row>
    <row r="427" spans="1:14" s="4" customFormat="1" x14ac:dyDescent="0.2">
      <c r="A427" s="7"/>
      <c r="B427" s="12"/>
      <c r="C427" s="58"/>
      <c r="D427" s="7"/>
      <c r="E427" s="71"/>
      <c r="F427" s="71"/>
      <c r="G427" s="71"/>
      <c r="H427" s="71"/>
      <c r="I427" s="71"/>
      <c r="J427" s="71"/>
      <c r="K427" s="71"/>
      <c r="L427" s="71"/>
      <c r="M427" s="71"/>
      <c r="N427" s="72"/>
    </row>
    <row r="428" spans="1:14" s="4" customFormat="1" x14ac:dyDescent="0.2">
      <c r="A428" s="7"/>
      <c r="B428" s="12"/>
      <c r="C428" s="58"/>
      <c r="D428" s="7"/>
      <c r="E428" s="71"/>
      <c r="F428" s="71"/>
      <c r="G428" s="71"/>
      <c r="H428" s="71"/>
      <c r="I428" s="71"/>
      <c r="J428" s="71"/>
      <c r="K428" s="71"/>
      <c r="L428" s="71"/>
      <c r="M428" s="71"/>
      <c r="N428" s="72"/>
    </row>
    <row r="429" spans="1:14" s="4" customFormat="1" x14ac:dyDescent="0.2">
      <c r="A429" s="7"/>
      <c r="B429" s="12"/>
      <c r="C429" s="58"/>
      <c r="D429" s="7"/>
      <c r="E429" s="71"/>
      <c r="F429" s="71"/>
      <c r="G429" s="71"/>
      <c r="H429" s="71"/>
      <c r="I429" s="71"/>
      <c r="J429" s="71"/>
      <c r="K429" s="71"/>
      <c r="L429" s="71"/>
      <c r="M429" s="71"/>
      <c r="N429" s="72"/>
    </row>
    <row r="430" spans="1:14" s="4" customFormat="1" x14ac:dyDescent="0.2">
      <c r="A430" s="7"/>
      <c r="B430" s="12"/>
      <c r="C430" s="58"/>
      <c r="D430" s="7"/>
      <c r="E430" s="71"/>
      <c r="F430" s="71"/>
      <c r="G430" s="71"/>
      <c r="H430" s="71"/>
      <c r="I430" s="71"/>
      <c r="J430" s="71"/>
      <c r="K430" s="71"/>
      <c r="L430" s="71"/>
      <c r="M430" s="71"/>
      <c r="N430" s="72"/>
    </row>
    <row r="431" spans="1:14" s="4" customFormat="1" x14ac:dyDescent="0.2">
      <c r="A431" s="7"/>
      <c r="B431" s="12"/>
      <c r="C431" s="58"/>
      <c r="D431" s="7"/>
      <c r="E431" s="71"/>
      <c r="F431" s="71"/>
      <c r="G431" s="71"/>
      <c r="H431" s="71"/>
      <c r="I431" s="71"/>
      <c r="J431" s="71"/>
      <c r="K431" s="71"/>
      <c r="L431" s="71"/>
      <c r="M431" s="71"/>
      <c r="N431" s="72"/>
    </row>
    <row r="432" spans="1:14" s="4" customFormat="1" x14ac:dyDescent="0.2">
      <c r="A432" s="7"/>
      <c r="B432" s="12"/>
      <c r="C432" s="58"/>
      <c r="D432" s="7"/>
      <c r="E432" s="71"/>
      <c r="F432" s="71"/>
      <c r="G432" s="71"/>
      <c r="H432" s="71"/>
      <c r="I432" s="71"/>
      <c r="J432" s="71"/>
      <c r="K432" s="71"/>
      <c r="L432" s="71"/>
      <c r="M432" s="71"/>
      <c r="N432" s="72"/>
    </row>
    <row r="433" spans="1:14" s="4" customFormat="1" x14ac:dyDescent="0.2">
      <c r="A433" s="7"/>
      <c r="B433" s="12"/>
      <c r="C433" s="58"/>
      <c r="D433" s="7"/>
      <c r="E433" s="71"/>
      <c r="F433" s="71"/>
      <c r="G433" s="71"/>
      <c r="H433" s="71"/>
      <c r="I433" s="71"/>
      <c r="J433" s="71"/>
      <c r="K433" s="71"/>
      <c r="L433" s="71"/>
      <c r="M433" s="71"/>
      <c r="N433" s="72"/>
    </row>
    <row r="434" spans="1:14" s="4" customFormat="1" x14ac:dyDescent="0.2">
      <c r="A434" s="7"/>
      <c r="B434" s="12"/>
      <c r="C434" s="58"/>
      <c r="D434" s="7"/>
      <c r="E434" s="71"/>
      <c r="F434" s="71"/>
      <c r="G434" s="71"/>
      <c r="H434" s="71"/>
      <c r="I434" s="71"/>
      <c r="J434" s="71"/>
      <c r="K434" s="71"/>
      <c r="L434" s="71"/>
      <c r="M434" s="71"/>
      <c r="N434" s="72"/>
    </row>
    <row r="435" spans="1:14" s="4" customFormat="1" x14ac:dyDescent="0.2">
      <c r="A435" s="7"/>
      <c r="B435" s="12"/>
      <c r="C435" s="58"/>
      <c r="D435" s="7"/>
      <c r="E435" s="71"/>
      <c r="F435" s="71"/>
      <c r="G435" s="71"/>
      <c r="H435" s="71"/>
      <c r="I435" s="71"/>
      <c r="J435" s="71"/>
      <c r="K435" s="71"/>
      <c r="L435" s="71"/>
      <c r="M435" s="71"/>
      <c r="N435" s="72"/>
    </row>
    <row r="436" spans="1:14" s="4" customFormat="1" x14ac:dyDescent="0.2">
      <c r="A436" s="7"/>
      <c r="B436" s="12"/>
      <c r="C436" s="58"/>
      <c r="D436" s="7"/>
      <c r="E436" s="71"/>
      <c r="F436" s="71"/>
      <c r="G436" s="71"/>
      <c r="H436" s="71"/>
      <c r="I436" s="71"/>
      <c r="J436" s="71"/>
      <c r="K436" s="71"/>
      <c r="L436" s="71"/>
      <c r="M436" s="71"/>
      <c r="N436" s="72"/>
    </row>
    <row r="437" spans="1:14" s="4" customFormat="1" x14ac:dyDescent="0.2">
      <c r="A437" s="7"/>
      <c r="B437" s="12"/>
      <c r="C437" s="58"/>
      <c r="D437" s="7"/>
      <c r="E437" s="71"/>
      <c r="F437" s="71"/>
      <c r="G437" s="71"/>
      <c r="H437" s="71"/>
      <c r="I437" s="71"/>
      <c r="J437" s="71"/>
      <c r="K437" s="71"/>
      <c r="L437" s="71"/>
      <c r="M437" s="71"/>
      <c r="N437" s="72"/>
    </row>
    <row r="438" spans="1:14" s="4" customFormat="1" x14ac:dyDescent="0.2">
      <c r="A438" s="7"/>
      <c r="B438" s="12"/>
      <c r="C438" s="58"/>
      <c r="D438" s="7"/>
      <c r="E438" s="71"/>
      <c r="F438" s="71"/>
      <c r="G438" s="71"/>
      <c r="H438" s="71"/>
      <c r="I438" s="71"/>
      <c r="J438" s="71"/>
      <c r="K438" s="71"/>
      <c r="L438" s="71"/>
      <c r="M438" s="71"/>
      <c r="N438" s="72"/>
    </row>
    <row r="439" spans="1:14" s="4" customFormat="1" x14ac:dyDescent="0.2">
      <c r="A439" s="7"/>
      <c r="B439" s="12"/>
      <c r="C439" s="58"/>
      <c r="D439" s="7"/>
      <c r="E439" s="71"/>
      <c r="F439" s="71"/>
      <c r="G439" s="71"/>
      <c r="H439" s="71"/>
      <c r="I439" s="71"/>
      <c r="J439" s="71"/>
      <c r="K439" s="71"/>
      <c r="L439" s="71"/>
      <c r="M439" s="71"/>
      <c r="N439" s="72"/>
    </row>
    <row r="440" spans="1:14" s="4" customFormat="1" x14ac:dyDescent="0.2">
      <c r="A440" s="7"/>
      <c r="B440" s="12"/>
      <c r="C440" s="58"/>
      <c r="D440" s="7"/>
      <c r="E440" s="71"/>
      <c r="F440" s="71"/>
      <c r="G440" s="71"/>
      <c r="H440" s="71"/>
      <c r="I440" s="71"/>
      <c r="J440" s="71"/>
      <c r="K440" s="71"/>
      <c r="L440" s="71"/>
      <c r="M440" s="71"/>
      <c r="N440" s="72"/>
    </row>
    <row r="441" spans="1:14" s="4" customFormat="1" x14ac:dyDescent="0.2">
      <c r="A441" s="7"/>
      <c r="B441" s="12"/>
      <c r="C441" s="58"/>
      <c r="D441" s="7"/>
      <c r="E441" s="71"/>
      <c r="F441" s="71"/>
      <c r="G441" s="71"/>
      <c r="H441" s="71"/>
      <c r="I441" s="71"/>
      <c r="J441" s="71"/>
      <c r="K441" s="71"/>
      <c r="L441" s="71"/>
      <c r="M441" s="71"/>
      <c r="N441" s="72"/>
    </row>
    <row r="442" spans="1:14" s="4" customFormat="1" x14ac:dyDescent="0.2">
      <c r="A442" s="7"/>
      <c r="B442" s="12"/>
      <c r="C442" s="58"/>
      <c r="D442" s="7"/>
      <c r="E442" s="71"/>
      <c r="F442" s="71"/>
      <c r="G442" s="71"/>
      <c r="H442" s="71"/>
      <c r="I442" s="71"/>
      <c r="J442" s="71"/>
      <c r="K442" s="71"/>
      <c r="L442" s="71"/>
      <c r="M442" s="71"/>
      <c r="N442" s="72"/>
    </row>
    <row r="443" spans="1:14" s="4" customFormat="1" x14ac:dyDescent="0.2">
      <c r="A443" s="7"/>
      <c r="B443" s="12"/>
      <c r="C443" s="58"/>
      <c r="D443" s="7"/>
      <c r="E443" s="71"/>
      <c r="F443" s="71"/>
      <c r="G443" s="71"/>
      <c r="H443" s="71"/>
      <c r="I443" s="71"/>
      <c r="J443" s="71"/>
      <c r="K443" s="71"/>
      <c r="L443" s="71"/>
      <c r="M443" s="71"/>
      <c r="N443" s="72"/>
    </row>
    <row r="444" spans="1:14" s="4" customFormat="1" x14ac:dyDescent="0.2">
      <c r="A444" s="7"/>
      <c r="B444" s="12"/>
      <c r="C444" s="58"/>
      <c r="D444" s="7"/>
      <c r="E444" s="71"/>
      <c r="F444" s="71"/>
      <c r="G444" s="71"/>
      <c r="H444" s="71"/>
      <c r="I444" s="71"/>
      <c r="J444" s="71"/>
      <c r="K444" s="71"/>
      <c r="L444" s="71"/>
      <c r="M444" s="71"/>
      <c r="N444" s="72"/>
    </row>
    <row r="445" spans="1:14" s="4" customFormat="1" x14ac:dyDescent="0.2">
      <c r="A445" s="7"/>
      <c r="B445" s="12"/>
      <c r="C445" s="58"/>
      <c r="D445" s="7"/>
      <c r="E445" s="71"/>
      <c r="F445" s="71"/>
      <c r="G445" s="71"/>
      <c r="H445" s="71"/>
      <c r="I445" s="71"/>
      <c r="J445" s="71"/>
      <c r="K445" s="71"/>
      <c r="L445" s="71"/>
      <c r="M445" s="71"/>
      <c r="N445" s="72"/>
    </row>
    <row r="446" spans="1:14" s="4" customFormat="1" x14ac:dyDescent="0.2">
      <c r="A446" s="7"/>
      <c r="B446" s="12"/>
      <c r="C446" s="58"/>
      <c r="D446" s="7"/>
      <c r="E446" s="71"/>
      <c r="F446" s="71"/>
      <c r="G446" s="71"/>
      <c r="H446" s="71"/>
      <c r="I446" s="71"/>
      <c r="J446" s="71"/>
      <c r="K446" s="71"/>
      <c r="L446" s="71"/>
      <c r="M446" s="71"/>
      <c r="N446" s="72"/>
    </row>
    <row r="447" spans="1:14" s="4" customFormat="1" x14ac:dyDescent="0.2">
      <c r="A447" s="7"/>
      <c r="B447" s="12"/>
      <c r="C447" s="58"/>
      <c r="D447" s="7"/>
      <c r="E447" s="71"/>
      <c r="F447" s="71"/>
      <c r="G447" s="71"/>
      <c r="H447" s="71"/>
      <c r="I447" s="71"/>
      <c r="J447" s="71"/>
      <c r="K447" s="71"/>
      <c r="L447" s="71"/>
      <c r="M447" s="71"/>
      <c r="N447" s="72"/>
    </row>
    <row r="448" spans="1:14" s="4" customFormat="1" x14ac:dyDescent="0.2">
      <c r="A448" s="7"/>
      <c r="B448" s="12"/>
      <c r="C448" s="58"/>
      <c r="D448" s="7"/>
      <c r="E448" s="71"/>
      <c r="F448" s="71"/>
      <c r="G448" s="71"/>
      <c r="H448" s="71"/>
      <c r="I448" s="71"/>
      <c r="J448" s="71"/>
      <c r="K448" s="71"/>
      <c r="L448" s="71"/>
      <c r="M448" s="71"/>
      <c r="N448" s="72"/>
    </row>
    <row r="449" spans="1:34" s="4" customFormat="1" x14ac:dyDescent="0.2">
      <c r="A449" s="7"/>
      <c r="B449" s="12"/>
      <c r="C449" s="58"/>
      <c r="D449" s="7"/>
      <c r="E449" s="71"/>
      <c r="F449" s="71"/>
      <c r="G449" s="71"/>
      <c r="H449" s="71"/>
      <c r="I449" s="71"/>
      <c r="J449" s="71"/>
      <c r="K449" s="71"/>
      <c r="L449" s="71"/>
      <c r="M449" s="71"/>
      <c r="N449" s="72"/>
    </row>
    <row r="450" spans="1:34" s="4" customFormat="1" x14ac:dyDescent="0.2">
      <c r="A450" s="7"/>
      <c r="B450" s="12"/>
      <c r="C450" s="58"/>
      <c r="D450" s="7"/>
      <c r="E450" s="71"/>
      <c r="F450" s="71"/>
      <c r="G450" s="71"/>
      <c r="H450" s="71"/>
      <c r="I450" s="71"/>
      <c r="J450" s="71"/>
      <c r="K450" s="71"/>
      <c r="L450" s="71"/>
      <c r="M450" s="71"/>
      <c r="N450" s="72"/>
    </row>
    <row r="451" spans="1:34" s="49" customFormat="1" x14ac:dyDescent="0.2">
      <c r="A451" s="7"/>
      <c r="B451" s="12"/>
      <c r="C451" s="58"/>
      <c r="D451" s="7"/>
      <c r="E451" s="71"/>
      <c r="F451" s="71"/>
      <c r="G451" s="71"/>
      <c r="H451" s="71"/>
      <c r="I451" s="71"/>
      <c r="J451" s="71"/>
      <c r="K451" s="71"/>
      <c r="L451" s="71"/>
      <c r="M451" s="71"/>
      <c r="N451" s="72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</row>
    <row r="452" spans="1:34" s="49" customFormat="1" x14ac:dyDescent="0.2">
      <c r="A452" s="7"/>
      <c r="B452" s="12"/>
      <c r="C452" s="58"/>
      <c r="D452" s="7"/>
      <c r="E452" s="71"/>
      <c r="F452" s="71"/>
      <c r="G452" s="71"/>
      <c r="H452" s="71"/>
      <c r="I452" s="71"/>
      <c r="J452" s="71"/>
      <c r="K452" s="71"/>
      <c r="L452" s="71"/>
      <c r="M452" s="71"/>
      <c r="N452" s="72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</row>
  </sheetData>
  <autoFilter ref="A15:N380" xr:uid="{00000000-0009-0000-0000-000000000000}">
    <filterColumn colId="1">
      <filters>
        <filter val="NADIA SUSANA IBAÑEZ ESQUITE"/>
        <filter val="NANCI YOHARI PALACIOS HERNANDEZ"/>
        <filter val="NANCY PATRICIA DELGADO PRADO"/>
        <filter val="NATALIO ARAEL OSORIO MATTA"/>
        <filter val="NEIL YURI MARIANO VILLATORO RAMOS"/>
        <filter val="NERY FERNANDO SOSA PEREZ"/>
        <filter val="NORMA  CORDON SAGASTUME"/>
      </filters>
    </filterColumn>
    <filterColumn colId="2">
      <filters>
        <filter val="022"/>
      </filters>
    </filterColumn>
    <filterColumn colId="4">
      <filters>
        <filter val="Q13,275.00"/>
      </filters>
    </filterColumn>
    <filterColumn colId="8">
      <filters>
        <filter val="Q145.00"/>
      </filters>
    </filterColumn>
    <filterColumn colId="10">
      <filters blank="1">
        <filter val="Q1,190.87"/>
        <filter val="Q1,832.05"/>
        <filter val="Q1,894.82"/>
        <filter val="Q2,161.45"/>
        <filter val="Q5,181.81"/>
        <filter val="Q5,457.99"/>
        <filter val="Q90.52"/>
      </filters>
    </filterColumn>
    <filterColumn colId="13">
      <filters>
        <filter val="Q4,210.35"/>
      </filters>
    </filterColumn>
  </autoFilter>
  <sortState xmlns:xlrd2="http://schemas.microsoft.com/office/spreadsheetml/2017/richdata2" ref="B336:T336">
    <sortCondition ref="B336"/>
  </sortState>
  <mergeCells count="11">
    <mergeCell ref="B1:D1"/>
    <mergeCell ref="B2:D2"/>
    <mergeCell ref="B3:D3"/>
    <mergeCell ref="A13:N13"/>
    <mergeCell ref="A369:B369"/>
    <mergeCell ref="A363:B363"/>
    <mergeCell ref="A347:B347"/>
    <mergeCell ref="A340:B340"/>
    <mergeCell ref="A311:B311"/>
    <mergeCell ref="A303:B303"/>
    <mergeCell ref="A297:B297"/>
  </mergeCells>
  <printOptions horizontalCentered="1"/>
  <pageMargins left="0.19685039370078741" right="0.19685039370078741" top="0.51181102362204722" bottom="0.62992125984251968" header="0.19685039370078741" footer="0"/>
  <pageSetup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011 y 022 GENERAL</vt:lpstr>
      <vt:lpstr>'011 y 022 GENERAL'!Print_Titles</vt:lpstr>
      <vt:lpstr>'011 y 022 GENERAL'!Títulos_a_imprimir</vt:lpstr>
    </vt:vector>
  </TitlesOfParts>
  <Company>Inguat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jurbina</dc:creator>
  <cp:lastModifiedBy>Silvia Desiree Recinos Juárez</cp:lastModifiedBy>
  <cp:lastPrinted>2024-04-05T21:12:51Z</cp:lastPrinted>
  <dcterms:created xsi:type="dcterms:W3CDTF">2009-03-30T20:58:52Z</dcterms:created>
  <dcterms:modified xsi:type="dcterms:W3CDTF">2024-04-05T21:13:11Z</dcterms:modified>
</cp:coreProperties>
</file>