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recinos\Desktop\ACCIONES DE PERSONAL\INFORMACIÓN PÚBLICA\MAYO\"/>
    </mc:Choice>
  </mc:AlternateContent>
  <xr:revisionPtr revIDLastSave="0" documentId="13_ncr:1_{65C5071B-CBCA-4442-9CB8-80B37ABA9E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1 y 022 GENERAL" sheetId="28" r:id="rId1"/>
  </sheets>
  <definedNames>
    <definedName name="_xlnm._FilterDatabase" localSheetId="0" hidden="1">'011 y 022 GENERAL'!$A$13:$N$411</definedName>
    <definedName name="Print_Titles" localSheetId="0">'011 y 022 GENERAL'!$1:$13</definedName>
    <definedName name="_xlnm.Print_Titles" localSheetId="0">'011 y 022 GENERAL'!$1:$13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0" i="28" l="1"/>
  <c r="N410" i="28"/>
  <c r="N217" i="28"/>
  <c r="H286" i="28" l="1"/>
  <c r="E286" i="28"/>
  <c r="N286" i="28" s="1"/>
  <c r="A91" i="28" l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N310" i="28"/>
  <c r="N181" i="28"/>
  <c r="N148" i="28"/>
  <c r="N163" i="28"/>
  <c r="N169" i="28"/>
  <c r="N153" i="28"/>
  <c r="N277" i="28"/>
  <c r="A153" i="28" l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N330" i="28"/>
  <c r="N171" i="28" l="1"/>
  <c r="N212" i="28"/>
  <c r="N385" i="28"/>
  <c r="N244" i="28"/>
  <c r="N241" i="28"/>
  <c r="N160" i="28"/>
  <c r="N331" i="28"/>
  <c r="N386" i="28"/>
  <c r="N291" i="28"/>
  <c r="N180" i="28"/>
  <c r="N168" i="28"/>
  <c r="N242" i="28" l="1"/>
  <c r="N150" i="28" l="1"/>
  <c r="N391" i="28"/>
  <c r="N353" i="28" l="1"/>
  <c r="N352" i="28"/>
  <c r="N294" i="28"/>
  <c r="I32" i="28"/>
  <c r="N274" i="28" l="1"/>
  <c r="N139" i="28"/>
  <c r="N285" i="28"/>
  <c r="N213" i="28"/>
  <c r="N230" i="28"/>
  <c r="N231" i="28"/>
  <c r="N23" i="28"/>
  <c r="N184" i="28" l="1"/>
  <c r="N135" i="28"/>
  <c r="N269" i="28"/>
  <c r="N228" i="28"/>
  <c r="N371" i="28"/>
  <c r="N149" i="28"/>
  <c r="N309" i="28" l="1"/>
  <c r="N131" i="28"/>
  <c r="N303" i="28"/>
  <c r="N187" i="28"/>
  <c r="N248" i="28"/>
  <c r="N191" i="28"/>
  <c r="N250" i="28"/>
  <c r="N272" i="28"/>
  <c r="N404" i="28" l="1"/>
  <c r="N383" i="28"/>
  <c r="N382" i="28"/>
  <c r="N381" i="28"/>
  <c r="N370" i="28"/>
  <c r="N344" i="28"/>
  <c r="N343" i="28"/>
  <c r="N342" i="28"/>
  <c r="N341" i="28"/>
  <c r="N340" i="28"/>
  <c r="N339" i="28"/>
  <c r="N338" i="28"/>
  <c r="N337" i="28"/>
  <c r="N128" i="28"/>
  <c r="N127" i="28"/>
  <c r="N126" i="28"/>
  <c r="N125" i="28"/>
  <c r="N124" i="28"/>
  <c r="N123" i="28"/>
  <c r="N122" i="28"/>
  <c r="N121" i="28"/>
  <c r="N119" i="28"/>
  <c r="N118" i="28"/>
  <c r="N117" i="28"/>
  <c r="N116" i="28"/>
  <c r="N115" i="28"/>
  <c r="N114" i="28"/>
  <c r="N113" i="28"/>
  <c r="N112" i="28"/>
  <c r="N111" i="28"/>
  <c r="N110" i="28"/>
  <c r="N109" i="28"/>
  <c r="N108" i="28"/>
  <c r="N107" i="28"/>
  <c r="N106" i="28"/>
  <c r="N105" i="28"/>
  <c r="N104" i="28"/>
  <c r="N103" i="28"/>
  <c r="N102" i="28"/>
  <c r="N101" i="28"/>
  <c r="N100" i="28"/>
  <c r="N99" i="28"/>
  <c r="N98" i="28"/>
  <c r="N97" i="28"/>
  <c r="N96" i="28"/>
  <c r="N95" i="28"/>
  <c r="N94" i="28"/>
  <c r="N93" i="28"/>
  <c r="N92" i="28"/>
  <c r="N91" i="28"/>
  <c r="N90" i="28"/>
  <c r="N89" i="28"/>
  <c r="N88" i="28"/>
  <c r="N87" i="28"/>
  <c r="N120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69" i="28"/>
  <c r="N68" i="28"/>
  <c r="N67" i="28"/>
  <c r="N66" i="28"/>
  <c r="N65" i="28"/>
  <c r="N63" i="28"/>
  <c r="N62" i="28"/>
  <c r="N61" i="28"/>
  <c r="N60" i="28"/>
  <c r="N59" i="28"/>
  <c r="N58" i="28"/>
  <c r="N57" i="28"/>
  <c r="N56" i="28"/>
  <c r="N55" i="28"/>
  <c r="N54" i="28"/>
  <c r="N53" i="28"/>
  <c r="N28" i="28"/>
  <c r="N52" i="28"/>
  <c r="N51" i="28"/>
  <c r="N50" i="28"/>
  <c r="N49" i="28"/>
  <c r="N48" i="28"/>
  <c r="N47" i="28"/>
  <c r="N46" i="28"/>
  <c r="N64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1" i="28"/>
  <c r="N30" i="28"/>
  <c r="N29" i="28"/>
  <c r="N27" i="28"/>
  <c r="N26" i="28"/>
  <c r="N25" i="28"/>
  <c r="N24" i="28"/>
  <c r="N22" i="28"/>
  <c r="N21" i="28"/>
  <c r="N20" i="28"/>
  <c r="N19" i="28"/>
  <c r="N18" i="28"/>
  <c r="N17" i="28"/>
  <c r="N16" i="28"/>
  <c r="N15" i="28"/>
  <c r="N323" i="28" l="1"/>
  <c r="N306" i="28" l="1"/>
  <c r="N374" i="28"/>
  <c r="N195" i="28" l="1"/>
  <c r="N289" i="28"/>
  <c r="N270" i="28" l="1"/>
  <c r="N253" i="28"/>
  <c r="N170" i="28"/>
  <c r="N318" i="28"/>
  <c r="N173" i="28"/>
  <c r="N178" i="28"/>
  <c r="N189" i="28"/>
  <c r="N174" i="28"/>
  <c r="N151" i="28"/>
  <c r="N308" i="28"/>
  <c r="N194" i="28"/>
  <c r="N199" i="28"/>
  <c r="N362" i="28"/>
  <c r="N372" i="28"/>
  <c r="N206" i="28" l="1"/>
  <c r="N363" i="28" l="1"/>
  <c r="N236" i="28"/>
  <c r="N257" i="28"/>
  <c r="N268" i="28"/>
  <c r="N299" i="28"/>
  <c r="N375" i="28" l="1"/>
  <c r="N332" i="28"/>
  <c r="N261" i="28"/>
  <c r="N161" i="28"/>
  <c r="N143" i="28"/>
  <c r="N407" i="28" l="1"/>
  <c r="N284" i="28"/>
  <c r="N356" i="28"/>
  <c r="N210" i="28"/>
  <c r="N319" i="28"/>
  <c r="N301" i="28"/>
  <c r="N136" i="28"/>
  <c r="N296" i="28" l="1"/>
  <c r="N312" i="28"/>
  <c r="N287" i="28"/>
  <c r="N273" i="28"/>
  <c r="N162" i="28"/>
  <c r="N137" i="28"/>
  <c r="N167" i="28"/>
  <c r="N188" i="28" l="1"/>
  <c r="N204" i="28"/>
  <c r="N357" i="28"/>
  <c r="N275" i="28" l="1"/>
  <c r="N316" i="28"/>
  <c r="N255" i="28" l="1"/>
  <c r="N222" i="28" l="1"/>
  <c r="N247" i="28" l="1"/>
  <c r="N223" i="28"/>
  <c r="N214" i="28"/>
  <c r="N355" i="28"/>
  <c r="N157" i="28" l="1"/>
  <c r="N205" i="28" l="1"/>
  <c r="N235" i="28"/>
  <c r="N260" i="28" l="1"/>
  <c r="N320" i="28" l="1"/>
  <c r="N251" i="28"/>
  <c r="N186" i="28"/>
  <c r="N364" i="28"/>
  <c r="N166" i="28" l="1"/>
  <c r="N129" i="28"/>
  <c r="N281" i="28"/>
  <c r="N314" i="28"/>
  <c r="N232" i="28" l="1"/>
  <c r="N408" i="28" l="1"/>
  <c r="N220" i="28" l="1"/>
  <c r="N267" i="28" l="1"/>
  <c r="N298" i="28" l="1"/>
  <c r="N233" i="28"/>
  <c r="G70" i="28" l="1"/>
  <c r="N70" i="28" s="1"/>
  <c r="N388" i="28"/>
  <c r="N405" i="28" l="1"/>
  <c r="N345" i="28"/>
  <c r="N305" i="28"/>
  <c r="N142" i="28"/>
  <c r="N198" i="28" l="1"/>
  <c r="N265" i="28" l="1"/>
  <c r="N155" i="28"/>
  <c r="N278" i="28"/>
  <c r="F32" i="28"/>
  <c r="G32" i="28"/>
  <c r="H32" i="28"/>
  <c r="N32" i="28" l="1"/>
  <c r="N302" i="28"/>
  <c r="N252" i="28"/>
  <c r="N240" i="28" l="1"/>
  <c r="N154" i="28"/>
  <c r="N295" i="28"/>
  <c r="N219" i="28"/>
  <c r="N201" i="28" l="1"/>
  <c r="N283" i="28" l="1"/>
  <c r="N354" i="28"/>
  <c r="N317" i="28"/>
  <c r="N182" i="28"/>
  <c r="N324" i="28"/>
  <c r="N172" i="28" l="1"/>
  <c r="N288" i="28" l="1"/>
  <c r="N311" i="28" l="1"/>
  <c r="N313" i="28"/>
  <c r="N315" i="28"/>
  <c r="N282" i="28"/>
  <c r="N290" i="28"/>
  <c r="N292" i="28"/>
  <c r="N164" i="28"/>
  <c r="N392" i="28" l="1"/>
  <c r="N202" i="28" l="1"/>
  <c r="N239" i="28" l="1"/>
  <c r="N399" i="28"/>
  <c r="N141" i="28"/>
  <c r="N245" i="28"/>
  <c r="N264" i="28" l="1"/>
  <c r="N243" i="28" l="1"/>
  <c r="N185" i="28"/>
  <c r="N140" i="28" l="1"/>
  <c r="N215" i="28"/>
  <c r="N192" i="28"/>
  <c r="N262" i="28"/>
  <c r="N132" i="28" l="1"/>
  <c r="N133" i="28"/>
  <c r="N246" i="28"/>
  <c r="N359" i="28" l="1"/>
  <c r="N209" i="28" l="1"/>
  <c r="N238" i="28" l="1"/>
  <c r="N406" i="28" l="1"/>
  <c r="N293" i="28" l="1"/>
  <c r="N193" i="28" l="1"/>
  <c r="N138" i="28"/>
  <c r="N158" i="28" l="1"/>
  <c r="N159" i="28"/>
  <c r="N409" i="28" l="1"/>
  <c r="N307" i="28" l="1"/>
  <c r="N300" i="28"/>
  <c r="N297" i="28"/>
  <c r="N280" i="28"/>
  <c r="N279" i="28"/>
  <c r="N276" i="28"/>
  <c r="N271" i="28"/>
  <c r="N266" i="28"/>
  <c r="N263" i="28"/>
  <c r="N259" i="28"/>
  <c r="N258" i="28"/>
  <c r="N256" i="28"/>
  <c r="N254" i="28"/>
  <c r="N249" i="28"/>
  <c r="N329" i="28"/>
  <c r="N237" i="28"/>
  <c r="N234" i="28"/>
  <c r="N229" i="28"/>
  <c r="N227" i="28"/>
  <c r="N226" i="28"/>
  <c r="N225" i="28"/>
  <c r="N224" i="28"/>
  <c r="N221" i="28"/>
  <c r="N218" i="28"/>
  <c r="N216" i="28"/>
  <c r="N304" i="28"/>
  <c r="N211" i="28"/>
  <c r="N208" i="28"/>
  <c r="N207" i="28"/>
  <c r="N203" i="28"/>
  <c r="N200" i="28"/>
  <c r="N197" i="28"/>
  <c r="N196" i="28"/>
  <c r="N190" i="28"/>
  <c r="N373" i="28"/>
  <c r="N183" i="28"/>
  <c r="N179" i="28"/>
  <c r="N177" i="28"/>
  <c r="N176" i="28"/>
  <c r="N175" i="28"/>
  <c r="N165" i="28"/>
  <c r="N156" i="28"/>
  <c r="N152" i="28"/>
  <c r="N147" i="28"/>
  <c r="N146" i="28"/>
  <c r="N145" i="28"/>
  <c r="N144" i="28"/>
  <c r="N134" i="28"/>
  <c r="N130" i="28"/>
  <c r="N390" i="28" l="1"/>
  <c r="N346" i="28" l="1"/>
  <c r="N398" i="28" l="1"/>
  <c r="N384" i="28"/>
  <c r="N387" i="28"/>
  <c r="N376" i="28"/>
  <c r="N351" i="28"/>
  <c r="N361" i="28"/>
  <c r="N360" i="28"/>
  <c r="N358" i="28"/>
  <c r="N349" i="28"/>
  <c r="N350" i="28"/>
  <c r="N348" i="28"/>
  <c r="N347" i="28"/>
  <c r="N389" i="28"/>
</calcChain>
</file>

<file path=xl/sharedStrings.xml><?xml version="1.0" encoding="utf-8"?>
<sst xmlns="http://schemas.openxmlformats.org/spreadsheetml/2006/main" count="1191" uniqueCount="431">
  <si>
    <t>PROFESIONAL II</t>
  </si>
  <si>
    <t>PROFESIONAL JEFE I</t>
  </si>
  <si>
    <t>TRABAJADOR OPERATIVO II</t>
  </si>
  <si>
    <t>TECNICO II</t>
  </si>
  <si>
    <t>OFICINISTA II</t>
  </si>
  <si>
    <t>TRABAJADOR ESPECIALIZADO I</t>
  </si>
  <si>
    <t>TECNICO I</t>
  </si>
  <si>
    <t>PROFESIONAL I</t>
  </si>
  <si>
    <t>OFICINISTA I</t>
  </si>
  <si>
    <t>PROFESIONAL JEFE III</t>
  </si>
  <si>
    <t>TECNICO PROFESIONAL I</t>
  </si>
  <si>
    <t>SECRETARIA EJECUTIVA II</t>
  </si>
  <si>
    <t>JEFE TECNICO PROFESIONAL I</t>
  </si>
  <si>
    <t>TECNICO PROFESIONAL II</t>
  </si>
  <si>
    <t>TRABAJADOR OPERATIVO III</t>
  </si>
  <si>
    <t>Puesto</t>
  </si>
  <si>
    <t>TRABAJADOR OPERATIVO POR CONTRATO</t>
  </si>
  <si>
    <t>TECNICO POR CONTRATO</t>
  </si>
  <si>
    <t>TECNICO PROFESIONAL POR CONTRATO</t>
  </si>
  <si>
    <t>PROFESIONAL POR CONTRATO</t>
  </si>
  <si>
    <t>Bonificación Salarial</t>
  </si>
  <si>
    <t>Sueldo Base</t>
  </si>
  <si>
    <t>Complemento Salarial</t>
  </si>
  <si>
    <t>Bon. Profesional</t>
  </si>
  <si>
    <t>Bon.  por Antigüedad</t>
  </si>
  <si>
    <t>Interinato</t>
  </si>
  <si>
    <t>Pasos Salariales</t>
  </si>
  <si>
    <t>Sueldo Mensual</t>
  </si>
  <si>
    <t>Nombre</t>
  </si>
  <si>
    <t>ALVARO ESTUARDO VELASQUEZ MONTERROSO</t>
  </si>
  <si>
    <t>ANA BEATRIZ PINEDA QUIÑONEZ</t>
  </si>
  <si>
    <t>ANA LISSETTE AMBROSIO GRAVES</t>
  </si>
  <si>
    <t>AXEL ROGELIO OCHOA ESPAÑA</t>
  </si>
  <si>
    <t>BAYRON JAMILTON CASTAÑEDA RIVERA</t>
  </si>
  <si>
    <t>BENEDICTO  SALGUERO ESQUIVEL</t>
  </si>
  <si>
    <t>BENJAMIN  LUNA RODRIGUEZ</t>
  </si>
  <si>
    <t>BRENDA VERONICA SANCHEZ PEREZ</t>
  </si>
  <si>
    <t>CARLOS ADRIAN CALLEJAS CARRANZA</t>
  </si>
  <si>
    <t>CARLOS FELIPE ESTRADA LOPEZ</t>
  </si>
  <si>
    <t>CESAR AUGUSTO JIMENEZ RODRIGUEZ</t>
  </si>
  <si>
    <t>CESAR OSWALDO MELGAR BARILLAS</t>
  </si>
  <si>
    <t>CLAUDIA BEATRIZ GOMEZ AVILA</t>
  </si>
  <si>
    <t>DAMIAN  MENDEZ ALVAREZ</t>
  </si>
  <si>
    <t>DINA ELISA VALDEZ ESTRADA</t>
  </si>
  <si>
    <t>DORA NINETH CASTILLO FERNANDEZ</t>
  </si>
  <si>
    <t>EDITH VIONETH ANAVISCA SANDOVAL</t>
  </si>
  <si>
    <t>EDWIN ROCAEL DE PAZ MEOÑO</t>
  </si>
  <si>
    <t>EDY  ESTRADA BARRERA</t>
  </si>
  <si>
    <t>ELBA ALEJANDRINA SILVA MENENDEZ</t>
  </si>
  <si>
    <t>ELVER ALBERTO MARTINEZ MARTINEZ</t>
  </si>
  <si>
    <t>ENOC SALOMON REYES BETETA</t>
  </si>
  <si>
    <t>ERIC OMAR ALVAREZ</t>
  </si>
  <si>
    <t>FABIAN  DIAZ PAZ</t>
  </si>
  <si>
    <t>FABIOLA  GARCIA HERNANDEZ</t>
  </si>
  <si>
    <t>FEDERICO  XITUMUL HERNANDEZ</t>
  </si>
  <si>
    <t>GERARDO MANUEL MUÑOZ LORENZANA</t>
  </si>
  <si>
    <t>GIOVANNI HEINZ RAMIREZ MEJIA</t>
  </si>
  <si>
    <t>HECTOR LEONEL SANDOVAL OSORIO</t>
  </si>
  <si>
    <t>HERWER ORLANDO CASTILLO VALDES</t>
  </si>
  <si>
    <t>ILIANA ELIZABETH REYES JUAREZ</t>
  </si>
  <si>
    <t>IRMA HAYDEE NAJERA GARCIA</t>
  </si>
  <si>
    <t>ISAIAS  CRUZ ORELLANA</t>
  </si>
  <si>
    <t>JADY ROCAEL CASTAÑEDA GRAJEDA</t>
  </si>
  <si>
    <t>JOEL ISAI LOPEZ VELA</t>
  </si>
  <si>
    <t>JORGE ARNOLDO PEREZ OVIEDO</t>
  </si>
  <si>
    <t>JORGE ISMAEL CANEL</t>
  </si>
  <si>
    <t>JORGE MARIO SAMAYOA LOPEZ</t>
  </si>
  <si>
    <t>JOSE ALFREDO PEREZ</t>
  </si>
  <si>
    <t>JOSE DAMIAN MONTEPEQUE CUELLAR</t>
  </si>
  <si>
    <t>JOSE EDUARDO DUBON URBINA</t>
  </si>
  <si>
    <t>JULIO ANTONIO GIRON BETETA</t>
  </si>
  <si>
    <t>LESBIA NINETT RAMOS HERNANDEZ</t>
  </si>
  <si>
    <t>LESLY TEODORO JAMEZ ALVARADO</t>
  </si>
  <si>
    <t>LISBETH ALEJANDRA MONROY FIGUEROA</t>
  </si>
  <si>
    <t>LUIS AROLDO SAUCEDO RODAS</t>
  </si>
  <si>
    <t>LUIS JOSE HERNANDEZ GONZALEZ</t>
  </si>
  <si>
    <t>MANUEL  CAAL CAZ</t>
  </si>
  <si>
    <t>MARCO TULIO FIGUEROA MENDEZ</t>
  </si>
  <si>
    <t>MARCO TULIO ZENTENO QUEZADA</t>
  </si>
  <si>
    <t>MARIA ALEJANDRA ALVIZURES TORRES</t>
  </si>
  <si>
    <t>MARIA VERONICA MORASKY AVALOS</t>
  </si>
  <si>
    <t>MARYSOL  GIRON LUCERO</t>
  </si>
  <si>
    <t>MILAGRO OFELIA MARROQUIN RODRIGUEZ</t>
  </si>
  <si>
    <t>MIRNA LETICIA GUERRA GUADRON</t>
  </si>
  <si>
    <t>NATALIO ARAEL OSORIO MATTA</t>
  </si>
  <si>
    <t>NEIL YURI MARIANO VILLATORO RAMOS</t>
  </si>
  <si>
    <t>NORMA  CORDON SAGASTUME</t>
  </si>
  <si>
    <t>OLIVIER ANTOINE ORDOÑEZ GUAY</t>
  </si>
  <si>
    <t>OTTO ROLANDO PAZ DE PAZ</t>
  </si>
  <si>
    <t>PABLO ALONZO BHOR AVENDAÑO</t>
  </si>
  <si>
    <t>RENE OCTAVIO DELIO SAMAYOA</t>
  </si>
  <si>
    <t>ROS MARIA JEANETTE ALVARADO MOLINA</t>
  </si>
  <si>
    <t>ROSA AMALIA ALONZO MOSCOSO</t>
  </si>
  <si>
    <t>ROSA CONSUELO PALACIOS</t>
  </si>
  <si>
    <t>ROSA ELBA PICHIYA UMUL</t>
  </si>
  <si>
    <t>SANTOS  RAMIREZ BENITES</t>
  </si>
  <si>
    <t>SURAMA EUNICE GALVEZ GUZMAN</t>
  </si>
  <si>
    <t>TOMAS ALBERTO PACHECO MIJANGOS</t>
  </si>
  <si>
    <t>VALENTIN FELIPE PIRIR CAX</t>
  </si>
  <si>
    <t>VICTOR ESTUARDO BARRIOS HERRERA</t>
  </si>
  <si>
    <t>VICTOR HUGO RAMOS CONTRERAS</t>
  </si>
  <si>
    <t>VICTOR MANUEL GONZALEZ RODRIGUEZ</t>
  </si>
  <si>
    <t>VILMA MARIBEL PAREDES MENDOZA</t>
  </si>
  <si>
    <t>VIRGINIA AZUCENA SOTO RODRIGUEZ</t>
  </si>
  <si>
    <t>WALKER  DE LA VEGA CARRANZA</t>
  </si>
  <si>
    <t>WALTER ROLANDO GUEVARA MEJIA</t>
  </si>
  <si>
    <t>YOLANDA MARLENE CONTRERAS RODRIGUEZ</t>
  </si>
  <si>
    <t>AIDA MARIBEL LOPEZ RAMIREZ</t>
  </si>
  <si>
    <t>ALMA GRISCELDA RIVERA BORRAYO</t>
  </si>
  <si>
    <t>ALMA CLAUDIA LORENA PONCIANO HERNANDEZ</t>
  </si>
  <si>
    <t>CARLOS  CHUMIL</t>
  </si>
  <si>
    <t>CLARA MAGALY HERNANDEZ CASTILLO</t>
  </si>
  <si>
    <t>CLEIDY ARISTELIA GALICIA COTA</t>
  </si>
  <si>
    <t>DANIELA ALEXANDRA FRANCO LIMA</t>
  </si>
  <si>
    <t>ELDA VERONICA JUMIQUE RAMOS</t>
  </si>
  <si>
    <t>ERICK ADOLFO CASTILLO</t>
  </si>
  <si>
    <t>ERICK MOISES BARRIENTOS AMAYA</t>
  </si>
  <si>
    <t>EVELYN MARLENI CHACON ZUÑIGA</t>
  </si>
  <si>
    <t>HIDALIA IGNACIA PEREZ CABRERA</t>
  </si>
  <si>
    <t>HUGO DANILO CASTILLO</t>
  </si>
  <si>
    <t>IRIS ANABELLA MATA RAMIREZ</t>
  </si>
  <si>
    <t>IRMA ELIZABETH LOPEZ CHIAN</t>
  </si>
  <si>
    <t>JOSE LIBERTO ALONZO</t>
  </si>
  <si>
    <t>JOSE MARIANO SANTIZO URIZAR</t>
  </si>
  <si>
    <t>JOSUE MAURICIO SALAZAR</t>
  </si>
  <si>
    <t>JUAN ALBERTO TOLICO CARIAS</t>
  </si>
  <si>
    <t>JUAN CARLOS GONZALEZ CORONADO</t>
  </si>
  <si>
    <t>JUAN MANUEL PEREZ MOREJON</t>
  </si>
  <si>
    <t>JULIO CESAR VELASQUEZ SANABRIA</t>
  </si>
  <si>
    <t>KAREN LORENA GARCIA HERNANDEZ</t>
  </si>
  <si>
    <t>LISBETH ANGELICA VALENZUELA MARROQUIN</t>
  </si>
  <si>
    <t>LUIS ARTURO SANCHEZ GUZMAN</t>
  </si>
  <si>
    <t>MARCOS  CAAL SIQUIC</t>
  </si>
  <si>
    <t>MARIA DEL ROSARIO ORELLANA ENRIQUEZ</t>
  </si>
  <si>
    <t>MARIHAYDEE  ORDOÑEZ CAMEY</t>
  </si>
  <si>
    <t>MARIO AROLDO BACHAN ARRIAZA</t>
  </si>
  <si>
    <t>MARLON VINICIO PERALTA GARCIA</t>
  </si>
  <si>
    <t>MAURA DE JESUS ISPACHE JOLON</t>
  </si>
  <si>
    <t>MIRIAM VICTORIA JUAREZ AGUIRRE</t>
  </si>
  <si>
    <t>NANCY PATRICIA DELGADO PRADO</t>
  </si>
  <si>
    <t>OSCAR FERMIN PEREZ ORON</t>
  </si>
  <si>
    <t>RONNY AIME CASTELLANOS PAZ</t>
  </si>
  <si>
    <t>SANDY GORETTY  ROSANA TELLO MERIDA</t>
  </si>
  <si>
    <t>SUSSAN PAOLA GARCIA DAVILA</t>
  </si>
  <si>
    <t>VIVIAN MARICELA BARILLAS MOTTA</t>
  </si>
  <si>
    <t>WILFREDO ANTONIO ROJAS</t>
  </si>
  <si>
    <t>YONI ESTUARDO VALENZUELA ASENCIO</t>
  </si>
  <si>
    <t>ANNA PAOLA CHAMORRO BOTOVCHENCO</t>
  </si>
  <si>
    <t>OSMAN DANILO RODRIGUEZ CIFUENTES</t>
  </si>
  <si>
    <t>EDGAR RIGOBERTO VELASQUEZ PEREZ</t>
  </si>
  <si>
    <t>JUAN FRANCISCO GONZALEZ FLORES</t>
  </si>
  <si>
    <t>SAMUEL PEREZ</t>
  </si>
  <si>
    <t>MONICA GABRIELA ACAJABON BUCH</t>
  </si>
  <si>
    <t>SECRETARIA OFICINISTA I</t>
  </si>
  <si>
    <t>GRISELDA DARDON ARRIAZA</t>
  </si>
  <si>
    <t>JUAN MANUEL BORRAYO MORALES</t>
  </si>
  <si>
    <t>AGUEDA GUISELA RAMIREZ MOINO</t>
  </si>
  <si>
    <t>ANTONIO BARRIENTOS ESQUITE</t>
  </si>
  <si>
    <t>JORGE OSWALDO MATAMOROS DE LEON</t>
  </si>
  <si>
    <t>ARMANDO AVIDAN MUÑOZ PALACIOS</t>
  </si>
  <si>
    <t>CARLOS ADRIAN RAMOS MENJIVAR</t>
  </si>
  <si>
    <t>CARLOS SAMUEL TEMAJ RAMIREZ</t>
  </si>
  <si>
    <t>RAYMUNDO EDUADO PEREZ BONILLA</t>
  </si>
  <si>
    <t>PABLO ENRIQUE AJCOT ORDOÑEZ</t>
  </si>
  <si>
    <t>WALTER ROEL GOMEZ SOLIS</t>
  </si>
  <si>
    <t xml:space="preserve">LESDY AURENA GARCIA ALVEÑO </t>
  </si>
  <si>
    <t>Bonopor Reajuste 2014</t>
  </si>
  <si>
    <t>ANTONIA MARIA GARCIA RANGEL</t>
  </si>
  <si>
    <t>CHRISTIAN GABRIELA MOHULDS MERLOS</t>
  </si>
  <si>
    <t>OSCAR NECTALI MARIN PEREZ</t>
  </si>
  <si>
    <t>INGRID GEOJANNA RAMIREZ GODINEZ</t>
  </si>
  <si>
    <t>GLORIA IMELDA SILVA SOLANO</t>
  </si>
  <si>
    <t>DIRECTOR III</t>
  </si>
  <si>
    <t>CARLOS HUMBERTO CHACON ESTRADA</t>
  </si>
  <si>
    <t>JAVIER ALEJANDRO ROSALES MONTERROSO</t>
  </si>
  <si>
    <t>JERSON ESTUARDO BAUTISTA ARDEANO</t>
  </si>
  <si>
    <t xml:space="preserve">JAVIER ANTONIO FIGUEROA FIGUEROA </t>
  </si>
  <si>
    <t>MARIA ELENA ORBELINA RODRIGUEZ RAMIREZ</t>
  </si>
  <si>
    <t>MARIA ALEJANDRA HUERTAS DE LEON</t>
  </si>
  <si>
    <t>MAYRA JANETH JUMIQUE ALVAREZ</t>
  </si>
  <si>
    <t>MARCO VINICIO KROELL HIDALGO</t>
  </si>
  <si>
    <t>JORGE ALBERTO BERNAL CORADO</t>
  </si>
  <si>
    <t>MIGUEL ANGEL LOPEZ MAZARIEGOS</t>
  </si>
  <si>
    <t>KIMBERLY ESTEFANIA DE LEON HERNANDEZ</t>
  </si>
  <si>
    <t xml:space="preserve">TECNICO PROFESIONAL I </t>
  </si>
  <si>
    <t>KATHLEEN THERESE AQUART ORELLANA</t>
  </si>
  <si>
    <t>JOSE ELISANDRO MATEO AJPOP</t>
  </si>
  <si>
    <t>BAYRON DAMIAN NAJERA RODRIGUEZ</t>
  </si>
  <si>
    <t>KARLA ROCIO VILLATORO RAMIREZ</t>
  </si>
  <si>
    <t>YULISA MABEL GARCIA</t>
  </si>
  <si>
    <t>ZAIRA MELISA LIMA GUTIERREZ</t>
  </si>
  <si>
    <t>PAMELA NATALIE MARTINEZ ARIAS</t>
  </si>
  <si>
    <t>MIGDA BERNAL QUIÑONEZ</t>
  </si>
  <si>
    <t>JULIA DOLORES SANDOVAL ALDANA</t>
  </si>
  <si>
    <t>CINDY LUCIA HERNANDEZ LOPEZ</t>
  </si>
  <si>
    <t>GUILLERMO ADOLFO MAZARIEGOS MENDEZ</t>
  </si>
  <si>
    <t>No.</t>
  </si>
  <si>
    <t>REGION METROPOLITANA</t>
  </si>
  <si>
    <t>REGION PETEN</t>
  </si>
  <si>
    <t>FREDY JOVANY PACAY XOL</t>
  </si>
  <si>
    <t>SARINA MARINELY ARTIGA VALDEZ</t>
  </si>
  <si>
    <t>MARLENY WALESKA MARTINEZ MEDINA</t>
  </si>
  <si>
    <t>MYNOR DAVID MONROY CASTILLO</t>
  </si>
  <si>
    <t>MARIA ALEJANDRA CAMPOLLO RODRIGUEZ</t>
  </si>
  <si>
    <t>MARIA BETHZABE SEY OSORIO</t>
  </si>
  <si>
    <t>HEYDI MELISSA GOMEZ PINTO</t>
  </si>
  <si>
    <t>EMANUEL ALFREDO MONZON SERECH</t>
  </si>
  <si>
    <t>ESZER GABRIEL COJTI PER</t>
  </si>
  <si>
    <t>ANIBAL ACEVEDO PINTO</t>
  </si>
  <si>
    <t>GUSTAVO MELGAR VALENZUELA</t>
  </si>
  <si>
    <t>RONALD JOSUE  RIVERA RAMIREZ</t>
  </si>
  <si>
    <t>LILIAN MARIBETH JUAREZ VELIZ</t>
  </si>
  <si>
    <t>HEBERTO MANUEL RAMIREZ GARCIA</t>
  </si>
  <si>
    <t>CHRISTIAN GIOVANNI RAMIREZ CALLEJAS</t>
  </si>
  <si>
    <t>CESAR AUGUSTO RUIZ ZULETA</t>
  </si>
  <si>
    <t>ANDREA ALEXANDRA TUN RODRIGUEZ</t>
  </si>
  <si>
    <t>Gastos de Representación</t>
  </si>
  <si>
    <t>LUIS CARLOS ESCALANTE GOMEZ</t>
  </si>
  <si>
    <t>PAOLA GABRIELA GUZMAN VICENTE</t>
  </si>
  <si>
    <t>LYS MARIELA SAENZ SOTO</t>
  </si>
  <si>
    <t>EDDA REBECA  CARRILLO AGUILAR</t>
  </si>
  <si>
    <t>SILVIA DESIREE RECINOS JUAREZ</t>
  </si>
  <si>
    <t>KATHERINE DANIELLA HERRERA SOLIS</t>
  </si>
  <si>
    <t>JORGE AMILCAR GALICIA GALICIA</t>
  </si>
  <si>
    <t>JEIMY JOSUE POCON CASTRO</t>
  </si>
  <si>
    <t>LEONARDO CASTILLO GUTIERREZ</t>
  </si>
  <si>
    <t>LIDIA SAMOL GABRIEL</t>
  </si>
  <si>
    <t>ALLISSON VANESSA PACHECO MALDONADO</t>
  </si>
  <si>
    <t>JOSE MARIA AGUILAR VILLATORO</t>
  </si>
  <si>
    <t>MARIE ANGELIQUE LISSETTE NICOLLE BALDIZON</t>
  </si>
  <si>
    <t>FREDY ALBERTO SOLIS YOL</t>
  </si>
  <si>
    <t>HARRIES ANIBAL SILVA OXCAL</t>
  </si>
  <si>
    <t>JORDY ELVIS DAVID ALVAREZ NAVARRO</t>
  </si>
  <si>
    <t>ANDREA DULCE MARIA RAMOS LANUZA</t>
  </si>
  <si>
    <t>JESUS CALDERON ISPACHE</t>
  </si>
  <si>
    <t>FATIMA NEFERTITI TEJEDA JIMENEZ</t>
  </si>
  <si>
    <t>LESLY KIMBERTLY AGUSTIN SALVADOR</t>
  </si>
  <si>
    <t>MARILYN FERNANDA SASVIN SIL</t>
  </si>
  <si>
    <t>SERGIO ALEJANDRO CORDON GUZMAN</t>
  </si>
  <si>
    <t>LESVIA AZUCENA POROJ HERNANDEZ</t>
  </si>
  <si>
    <t>ANDREA GUADALUPE MOSCOSO JUAREZ</t>
  </si>
  <si>
    <t>EDDY MILOVAN CHICAS MOLINA</t>
  </si>
  <si>
    <t>KENY ALEXANDER ALVAREZ ARZU</t>
  </si>
  <si>
    <t>RUBILO ROMEO CABRERA BONILLA</t>
  </si>
  <si>
    <t>MARCO TULIO LOPEZ NAJERA</t>
  </si>
  <si>
    <t>IRENE ALEJANDRA CHITAY CALDERON</t>
  </si>
  <si>
    <t>CLAUDIA RAQUEL ARREAGA GOMEZ</t>
  </si>
  <si>
    <t>EDDY ESTUARDO HERRERA CASTAÑEDA</t>
  </si>
  <si>
    <t>011</t>
  </si>
  <si>
    <t>022</t>
  </si>
  <si>
    <t>DULCE EDITH ORELLANA RIVERA</t>
  </si>
  <si>
    <t>IQUIBALAM CHUB BOL</t>
  </si>
  <si>
    <t>YORDI DANIEL YOL DOMINGUEZ</t>
  </si>
  <si>
    <t>EVANY NOEMI CHUN FAJARDO</t>
  </si>
  <si>
    <t>NERY FERNANDO SOSA PEREZ</t>
  </si>
  <si>
    <t>Renglón</t>
  </si>
  <si>
    <t>JORGE CAAL</t>
  </si>
  <si>
    <t>INGRID YANETH GALDAMEZ CORADO</t>
  </si>
  <si>
    <t>OSCAR ALFREDO RAMIREZ SEQUEN</t>
  </si>
  <si>
    <t>CARLOS ALBERTO GARCIA CONTRERAS</t>
  </si>
  <si>
    <t>ELSY CAROLINA ROSALES MORAN</t>
  </si>
  <si>
    <t>JOSE ALEJANDRO ALFARO CASTRO</t>
  </si>
  <si>
    <t>KEVIN VIXHAIN RIVERA GONZALEZ</t>
  </si>
  <si>
    <t>MAITE ALEJANDRA BOLAÑOS GONZALEZ</t>
  </si>
  <si>
    <t>PEDRO PABLO CABRERA CABRERA</t>
  </si>
  <si>
    <t>SECRETARIA EJECUTIVA I</t>
  </si>
  <si>
    <t>YOLANDA LIZBETH RODAS HERNANDEZ</t>
  </si>
  <si>
    <t>MONICA ESMERALDA ALVAREZ RAMIREZ</t>
  </si>
  <si>
    <t>CARLOS ANTONIO RAGUEX TELLO</t>
  </si>
  <si>
    <t>MARIO MISAEL RAMIREZ CARRETO</t>
  </si>
  <si>
    <t>Dirección: 7a. Avenida 1-17, Zona 4, Centro Cívico, Guatemala.</t>
  </si>
  <si>
    <t>Teléfono:  2290-2800.</t>
  </si>
  <si>
    <t>ANA PAOLA RAMIREZ RAMOS</t>
  </si>
  <si>
    <t>ANDREA LIZBETH HERNANDEZ RIVERA</t>
  </si>
  <si>
    <t>SOFIA MARGARITA DEL ROSARIO ANGEL DAVILA</t>
  </si>
  <si>
    <t>CANDIDA ROSA LEMUS JUAREZ DE PALACIOS</t>
  </si>
  <si>
    <t>JIUBER WILFREDO QUIROA VILLATORO</t>
  </si>
  <si>
    <t>Horario de Atención:  8:00 a 16:00 horas de Lunes a Viernes.</t>
  </si>
  <si>
    <t>KAREN ELOISA MORAN LOPEZ</t>
  </si>
  <si>
    <t>REYNA ELIZABETH LÓPEZ JIMÉNEZ</t>
  </si>
  <si>
    <t>JOSE ANTONIO AJCAY</t>
  </si>
  <si>
    <t>ANA GUADALUPE CATALINA DIEGUEZ SOLANO</t>
  </si>
  <si>
    <t>WENDY ALEJANDRA RAMIREZ PEREZ</t>
  </si>
  <si>
    <t>NADIA SUSANA IBAÑEZ ESQUITE</t>
  </si>
  <si>
    <t>SUBDIRECTOR III</t>
  </si>
  <si>
    <t>Bono por Reajuste 2014</t>
  </si>
  <si>
    <t>JULIO ESTUARDO HERNÁNDEZ BALÁN</t>
  </si>
  <si>
    <t>YULISSA MAGALY GARCIA GARCIA</t>
  </si>
  <si>
    <t>FLOR DE MARIA CAMEY MONTERROSO</t>
  </si>
  <si>
    <t>MADELIN VANESSA CANTE LEIVA</t>
  </si>
  <si>
    <t>ZOILA MARGARITA RUIZ AZAÑON</t>
  </si>
  <si>
    <t>MARIA ESTELA RAMÍREZ BAUTISTA</t>
  </si>
  <si>
    <t>HARRIS LEE WHITBECK CAIN</t>
  </si>
  <si>
    <t>Nombre de Director General:  Harris Lee Whitbeck Cain</t>
  </si>
  <si>
    <t>ANA ELIZABETH GARCIA ORANTES</t>
  </si>
  <si>
    <t>BYRON ARIEL ARANGO GUERRA</t>
  </si>
  <si>
    <t>JACOBO GALDAMEZ</t>
  </si>
  <si>
    <t>HUGO RENE PAZ</t>
  </si>
  <si>
    <t>CEIDY MARIA JOSE ZEPEDA CANO</t>
  </si>
  <si>
    <t>DULCE MISHELL DE PAZ CASTRO</t>
  </si>
  <si>
    <t>JHENNIFER MARGARITA ORDÓÑEZ PINEDA</t>
  </si>
  <si>
    <t>JOSE LUIS CARRILLO DE LEON</t>
  </si>
  <si>
    <t>KAREN YULISSA SAENZ HERNANDEZ</t>
  </si>
  <si>
    <t>LIZA SUSANA MORALES FRENER</t>
  </si>
  <si>
    <t>PABLO DAVID CASTRO AJCOT</t>
  </si>
  <si>
    <t>RITA MARIA BUESO CASTAÑEDA DE AGUILAR</t>
  </si>
  <si>
    <t>HEINZ ADOLFO STEIGER ABICHE</t>
  </si>
  <si>
    <t>MARIA ANGELINA AVILA HERRERA</t>
  </si>
  <si>
    <t>WILLIAMS NEFTALI SANCHEZ BARAHONA</t>
  </si>
  <si>
    <t>MERLIN EMILIA TUCHÁN AGUILAR</t>
  </si>
  <si>
    <t>CLAUDIA MARIA CORONADO URIZAR DE GARCIA</t>
  </si>
  <si>
    <t>LUISA FERNANDA RODRIGUEZ QUIROA</t>
  </si>
  <si>
    <t>JACKELINE JAZMIN MORALES CARRILLO</t>
  </si>
  <si>
    <t>GILBERTO EFRAIN BARILLAS CASTILLO</t>
  </si>
  <si>
    <t>MARTA MARIA VALDEZ CORADO</t>
  </si>
  <si>
    <t>ANNA EVELYN VALDEZ MELENDEZ</t>
  </si>
  <si>
    <t>PETER PATRICK CAMARGO TISTA</t>
  </si>
  <si>
    <t>DIANA VICTORIA THOMMEL SIERRA</t>
  </si>
  <si>
    <t>ANA SOFIA GARCIA GONZALEZ</t>
  </si>
  <si>
    <t>CINTHIA SALOME CONTRERAS ALONZO</t>
  </si>
  <si>
    <t>MELANY BEATRIZ CORTEZ ESCOBAR</t>
  </si>
  <si>
    <t>OSCAR DAVID MELECIO SALAZAR</t>
  </si>
  <si>
    <t>VIVIAN SUSELY SANTOS CHAMALE</t>
  </si>
  <si>
    <t>ANA LUCÍA CAMPOS BATRES</t>
  </si>
  <si>
    <t>ANDRÉS REYNA FLORIDO</t>
  </si>
  <si>
    <t>SARA LOURDES LEMUS PEREZ</t>
  </si>
  <si>
    <t>ERWIN ROLANDO RODAS PERALTA</t>
  </si>
  <si>
    <t>CINDY LUCIA HERNÁNDEZ GARCIA</t>
  </si>
  <si>
    <t>JENNIFER EUNICE CORDOVA RAMIREZ</t>
  </si>
  <si>
    <t>NIDYA EDITH GODINEZ CHACÓN</t>
  </si>
  <si>
    <t>KARLA ROSSANA AURORA ROMERO SOZA DE PORTILLO</t>
  </si>
  <si>
    <t>MADELYN ANA LUCÍA OCHOA MARTÍNEZ</t>
  </si>
  <si>
    <t>MARIA JOSE RIVERA GOMEZ</t>
  </si>
  <si>
    <t>MYNOR ALEXANDER RODRÍGUEZ SÁNCHEZ</t>
  </si>
  <si>
    <t>RONALD ALEJANDRO MORALES SOLARES</t>
  </si>
  <si>
    <t>MARVIN ALEXANDER VÁSQUEZ LÓPEZ</t>
  </si>
  <si>
    <t>Salario Mensual</t>
  </si>
  <si>
    <t>MARIA DEL CARMEN PEREZ MOLLINEDO</t>
  </si>
  <si>
    <t>KARLA FERNANDA MONZÓN MARROQUÍN</t>
  </si>
  <si>
    <t>TATIANA BELÉN MATTA MEJÍA</t>
  </si>
  <si>
    <t>ANDREA ALEJANDRA MARTINEZ MORALES</t>
  </si>
  <si>
    <t>PROFESIONAL JEFE I POR CONTRATO</t>
  </si>
  <si>
    <t>JAQUELINE ORDOÑEZ AVILA</t>
  </si>
  <si>
    <t>ROMEL ESTUARDO BARRAZA ARITA</t>
  </si>
  <si>
    <t>HUGO RIGOBERTO GODOY LOPEZ</t>
  </si>
  <si>
    <t>HECTOR ALBERTO CABRERA ESTRADA</t>
  </si>
  <si>
    <t>VALERIA LUCIA CONSUELO GUZMAN LEÓN</t>
  </si>
  <si>
    <t>CAMILA ANDREA SALAZAR HUITZ</t>
  </si>
  <si>
    <t>EDWIN SALVADOR TOL COTON</t>
  </si>
  <si>
    <t>GLENDA NINETH GIRON ESTRADA</t>
  </si>
  <si>
    <t>EMILIA SAZO BARAHONA</t>
  </si>
  <si>
    <t>EDGAR ALFREDO AQUINO MATEO</t>
  </si>
  <si>
    <t>YOSELIN RUBY VEGA ESPINA</t>
  </si>
  <si>
    <t>DIEGO ENRIQUE REYNOSO SARTI</t>
  </si>
  <si>
    <t>MARCELA MARÍA OLIVA LÓPEZ</t>
  </si>
  <si>
    <t>NELSON ORSVELI CABRERA</t>
  </si>
  <si>
    <t>PABLO DANIEL DE LEON PEREZ</t>
  </si>
  <si>
    <t>HELLEN MISHELL SANTIZO PEREZ</t>
  </si>
  <si>
    <t>HEIDY SOFIA BAEZA ATZ</t>
  </si>
  <si>
    <t>STEPHANY DALLAN MEDRANO DIVAS</t>
  </si>
  <si>
    <t>ANNELIESE LOPEZ GONZALEZ</t>
  </si>
  <si>
    <t>MÓNICA SOPHIA CAMEROS VILLALTA</t>
  </si>
  <si>
    <t>ASTRID SUZEL LÓPEZ PINEDA</t>
  </si>
  <si>
    <t xml:space="preserve"> PROFESIONAL POR CONTRATO</t>
  </si>
  <si>
    <t>LUIS EDUARDO OROZCO ORELLANA</t>
  </si>
  <si>
    <t>GRETHEL MISHEL MAZARIEGOS LOPEZ</t>
  </si>
  <si>
    <t>LUIS ALLAN FERNANDO REYNOZO ZACARÍAS</t>
  </si>
  <si>
    <t>GABRIELA ALEJANDRA CHAN CONDE</t>
  </si>
  <si>
    <t>VIVIAN ALEXANDRA CASASOLA OSORIO DE HURTARTE</t>
  </si>
  <si>
    <t>ALEJANDRA REBECA CORTÉZ CASTELLANOS</t>
  </si>
  <si>
    <t>SELVIN MIGUEL LOPEZ SANIC</t>
  </si>
  <si>
    <t>MELANIE PAOLA IGNACIO LOPEZ</t>
  </si>
  <si>
    <t>Encargado de Actualización:  Departamento de Recursos Humanos</t>
  </si>
  <si>
    <t>IVAN AZURDIA BRAVO</t>
  </si>
  <si>
    <t>AZUCENA BEATRIZ IXLAJ RODRIGUEZ DE SOSA</t>
  </si>
  <si>
    <t>PROFESIONAL JEFE II POR CONTRATO</t>
  </si>
  <si>
    <t>CORALIA SULECIO JIMENEZ DE MUÑOZ</t>
  </si>
  <si>
    <t>MARÍA FERNANDA GALINDO HERNÁNDEZ</t>
  </si>
  <si>
    <t>JUAN MANUEL DE LEON MUÑOZ</t>
  </si>
  <si>
    <t>MARVIN OSWALDO RODRIGO MERIDA ALVARADO</t>
  </si>
  <si>
    <t>ANA LUCIA CABRIA ALVARADO</t>
  </si>
  <si>
    <t>FATIMA DULCE MARIA GONZALEZ SOLANO</t>
  </si>
  <si>
    <t>ARMANDO ARRIAGA DEL CID</t>
  </si>
  <si>
    <t>ANTONIO JOSÉ ALEJANDRO SANTOS MORALES</t>
  </si>
  <si>
    <t>ROBERTO CEBALLOS HERNANDEZ</t>
  </si>
  <si>
    <t xml:space="preserve"> </t>
  </si>
  <si>
    <t>JULIO ENRIQUE RODRIGUEZ PEÑA</t>
  </si>
  <si>
    <t>JULIA ISMENIA BARRERA AGUIRRE</t>
  </si>
  <si>
    <t>PROFESIONAL JEFE III POR CONTRATO</t>
  </si>
  <si>
    <t>NORMAN OCTAVIO MENDOZA DOMINGUEZ</t>
  </si>
  <si>
    <t>JESSICA BERNARDETTE HERNÁNDEZ HIGUEROS</t>
  </si>
  <si>
    <t>MELISSA MARÍA SANDOVAL BOLAÑOS</t>
  </si>
  <si>
    <t>PAULA GABRIELA GONZÁLEZ SIS</t>
  </si>
  <si>
    <t>DELMI SUCELY AGIRRE HERNÁNDEZ</t>
  </si>
  <si>
    <t>DEYLI YANIRA DE LEÓN ESPINO</t>
  </si>
  <si>
    <t>MARIA ALEJANDRA RALDA ARANGO</t>
  </si>
  <si>
    <t>BLANCA AGUSTINA VELASQUEZ MAZARIEGOS</t>
  </si>
  <si>
    <t>ANDREA DE JESUS SANDOVAL DUBON</t>
  </si>
  <si>
    <t>DAYANA SYLVIA HAYDEE GIRON ARTOLA</t>
  </si>
  <si>
    <t>BIANKA ROXANA ESPÓSITO MACDONALD</t>
  </si>
  <si>
    <t>LAYLA LICEL MONTES FIGUEROA</t>
  </si>
  <si>
    <t>DICLA RUBÍ LÓPEZ BARRIOS</t>
  </si>
  <si>
    <t>ERIK ENRIQUE MORALES ROLDÁN</t>
  </si>
  <si>
    <t>PABLO FERNANDO ORTIZ LOPEZ</t>
  </si>
  <si>
    <t>CRISTOBALINA LOURDES AGUILAR SAPON</t>
  </si>
  <si>
    <t>YOSELIN GARDENIA MONTERROSO RAMIREZ</t>
  </si>
  <si>
    <t>CINDY GABRIELA LOPEZ DONIS</t>
  </si>
  <si>
    <t>LAURA MARÍA OLIVA CORADO DE DE LEÓN</t>
  </si>
  <si>
    <t>LESTER OSWALDO BLANCO CHACON</t>
  </si>
  <si>
    <t>DANNA PAOLA LAVARREDA RECINOS</t>
  </si>
  <si>
    <t>JERSSON ALBERTO GOMEZ REYES</t>
  </si>
  <si>
    <t>DULCE MARIELA LIMA</t>
  </si>
  <si>
    <t>LESLIE YESENIA SANTOS CABRERA</t>
  </si>
  <si>
    <t>REGION NORTE (Alta y Baja Verapaz)</t>
  </si>
  <si>
    <t>REGION SUR-ORIENTE (Jutiapa, Jalapa y Santa Rosa)</t>
  </si>
  <si>
    <t>REGION NOR-ORIENTE (Izabal, Chiquimula, Zacapa, El Progreso)</t>
  </si>
  <si>
    <t>REGION CENTRAL (Chimaltenango, Sacatepéquez, Escuintla)</t>
  </si>
  <si>
    <t>REGION SUR-OCCIDENTE  (San Marcos, Quetzaltenango, Totonicapán, Sololá y Retalhuleu y Suchitepequez)</t>
  </si>
  <si>
    <t>REGION NOR-OCCIDENTE  (Huehuetenango y Quiché)</t>
  </si>
  <si>
    <t>MIRIAM ALEJANDRA SABAN RAMIREZ</t>
  </si>
  <si>
    <t>CARLOS ALBERTO ARENAS MASSELLA</t>
  </si>
  <si>
    <t>DIEGO ARMANDO GÁLVEZ ARAGON</t>
  </si>
  <si>
    <t>CLAUDIA KARINA MENENDEZ LOPEZ</t>
  </si>
  <si>
    <t>ASTRID SIOMARA CASTAÑEDA IZAGUIRRE</t>
  </si>
  <si>
    <t>ERWIN ESTUARDO OVANDO FERNANDEZ</t>
  </si>
  <si>
    <t>VIVIAN GABRIELA WELCHES JUÁREZ</t>
  </si>
  <si>
    <t>Fecha de Actualización: 31 de mayo de 2025</t>
  </si>
  <si>
    <t>VICTOR HUGO HERNANDEZ AQUINO</t>
  </si>
  <si>
    <t>OLINDA FABIOLA PEREZ ESCOBAR</t>
  </si>
  <si>
    <t>TÉCNICO POR CONTRATO</t>
  </si>
  <si>
    <t>JORGE ALEXANDER BARRIOS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</si>
</sst>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6" x14ac:knownFonts="1">
    <font>
      <sz val="10"/>
      <name val="Arial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4" fontId="1" fillId="0" borderId="0" xfId="0" applyNumberFormat="1" applyFont="1" applyFill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/>
    </xf>
    <xf numFmtId="4" fontId="2" fillId="0" borderId="7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/>
    <xf numFmtId="49" fontId="1" fillId="0" borderId="0" xfId="0" applyNumberFormat="1" applyFont="1" applyFill="1" applyBorder="1" applyAlignment="1">
      <alignment horizontal="center" vertical="center" wrapText="1"/>
    </xf>
    <xf numFmtId="44" fontId="1" fillId="0" borderId="0" xfId="0" applyNumberFormat="1" applyFont="1" applyFill="1" applyBorder="1" applyAlignment="1">
      <alignment vertical="center" wrapText="1"/>
    </xf>
    <xf numFmtId="44" fontId="1" fillId="0" borderId="0" xfId="0" applyNumberFormat="1" applyFont="1" applyFill="1" applyBorder="1" applyAlignment="1">
      <alignment horizontal="left" vertical="center" wrapText="1"/>
    </xf>
    <xf numFmtId="44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left"/>
    </xf>
    <xf numFmtId="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/>
    <xf numFmtId="44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" xfId="0" applyFont="1" applyFill="1" applyBorder="1"/>
    <xf numFmtId="44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0" fontId="2" fillId="0" borderId="4" xfId="0" applyFont="1" applyFill="1" applyBorder="1"/>
    <xf numFmtId="44" fontId="2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 applyAlignment="1">
      <alignment horizontal="center"/>
    </xf>
    <xf numFmtId="44" fontId="2" fillId="0" borderId="8" xfId="0" applyNumberFormat="1" applyFont="1" applyFill="1" applyBorder="1" applyAlignment="1">
      <alignment horizontal="left" vertical="center"/>
    </xf>
    <xf numFmtId="44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4" fontId="5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4" fontId="2" fillId="0" borderId="0" xfId="0" applyNumberFormat="1" applyFont="1" applyFill="1" applyAlignment="1">
      <alignment horizontal="right" vertical="center" wrapText="1"/>
    </xf>
    <xf numFmtId="44" fontId="2" fillId="0" borderId="0" xfId="0" applyNumberFormat="1" applyFont="1" applyFill="1" applyAlignment="1">
      <alignment vertical="center" wrapText="1"/>
    </xf>
    <xf numFmtId="44" fontId="2" fillId="0" borderId="0" xfId="0" applyNumberFormat="1" applyFont="1" applyFill="1" applyAlignment="1">
      <alignment horizontal="left" vertical="center"/>
    </xf>
    <xf numFmtId="44" fontId="2" fillId="0" borderId="0" xfId="0" applyNumberFormat="1" applyFont="1" applyFill="1" applyBorder="1" applyAlignment="1">
      <alignment horizontal="right" vertical="center" wrapText="1"/>
    </xf>
    <xf numFmtId="44" fontId="2" fillId="0" borderId="0" xfId="0" applyNumberFormat="1" applyFont="1" applyFill="1" applyBorder="1" applyAlignment="1">
      <alignment horizontal="left" vertical="center" wrapText="1"/>
    </xf>
    <xf numFmtId="4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44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44" fontId="2" fillId="0" borderId="0" xfId="0" applyNumberFormat="1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4783" y="47873478"/>
          <a:ext cx="205983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6784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47</xdr:row>
      <xdr:rowOff>0</xdr:rowOff>
    </xdr:from>
    <xdr:ext cx="1091308" cy="2774"/>
    <xdr:pic>
      <xdr:nvPicPr>
        <xdr:cNvPr id="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8496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47</xdr:row>
      <xdr:rowOff>0</xdr:rowOff>
    </xdr:from>
    <xdr:ext cx="1073401" cy="2947"/>
    <xdr:pic>
      <xdr:nvPicPr>
        <xdr:cNvPr id="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8496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574890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556983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1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1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1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225933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1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225933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261" y="47873478"/>
          <a:ext cx="205983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261" y="47873478"/>
          <a:ext cx="206097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1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1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766003</xdr:colOff>
      <xdr:row>13</xdr:row>
      <xdr:rowOff>0</xdr:rowOff>
    </xdr:to>
    <xdr:pic>
      <xdr:nvPicPr>
        <xdr:cNvPr id="2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40424100"/>
          <a:ext cx="2055695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757621</xdr:colOff>
      <xdr:row>13</xdr:row>
      <xdr:rowOff>0</xdr:rowOff>
    </xdr:to>
    <xdr:pic>
      <xdr:nvPicPr>
        <xdr:cNvPr id="2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38675" y="40424100"/>
          <a:ext cx="2056838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2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766272</xdr:colOff>
      <xdr:row>13</xdr:row>
      <xdr:rowOff>0</xdr:rowOff>
    </xdr:to>
    <xdr:pic>
      <xdr:nvPicPr>
        <xdr:cNvPr id="2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839449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759198</xdr:colOff>
      <xdr:row>13</xdr:row>
      <xdr:rowOff>0</xdr:rowOff>
    </xdr:to>
    <xdr:pic>
      <xdr:nvPicPr>
        <xdr:cNvPr id="2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85735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1308" cy="2774"/>
    <xdr:pic>
      <xdr:nvPicPr>
        <xdr:cNvPr id="2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401" cy="2947"/>
    <xdr:pic>
      <xdr:nvPicPr>
        <xdr:cNvPr id="2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2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2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2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2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2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2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2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2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2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2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2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2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2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2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2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2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2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2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92306" cy="2774"/>
    <xdr:pic>
      <xdr:nvPicPr>
        <xdr:cNvPr id="3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380904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100</xdr:row>
      <xdr:rowOff>0</xdr:rowOff>
    </xdr:from>
    <xdr:ext cx="1073161" cy="2947"/>
    <xdr:pic>
      <xdr:nvPicPr>
        <xdr:cNvPr id="3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" y="380904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3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0D5D7D-BBF6-451F-B2F2-10F37B0E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3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7BB2C-CF10-4908-AF8E-20F6CF8C4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3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128A8E-B99A-4AEC-ADB0-B4DBA7AA6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3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EC4832-77D4-4752-B548-E1FF0060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3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5AE1E4-9F59-4953-8539-B63E8F689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3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C21F4D-B092-4806-A7B8-110FEE53B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3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543489-3B60-4CA7-8A90-606E520C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3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0D982D-B547-4FBB-BA6F-931C601F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3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008D06-A1BC-4CE1-B25C-F8E08348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3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7DC063-8C5F-4DAC-8829-B13165CA8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3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3198EC-6F03-4271-8F2D-512C617B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3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35FC8C-2059-4845-AC95-B728C4E3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3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935F22-F0DC-47FD-9BEF-540F6293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3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763127-FB88-401C-828E-704F62968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3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7073A9-98BE-46BF-B99D-787B7091A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3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DA41B9-8609-4467-A654-3A835B74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3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B0BB9C-C1B3-40F9-83F9-7FEBC5A7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3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C751C3-0E0D-469C-AC64-FB206FA7A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3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147006-55BA-440D-8BDF-1138A1A73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3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2BDD00-8352-46A2-8866-2732EED4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3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9BBA76-32BB-4B7D-84F2-5FC10931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4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914306-2FC9-4D49-88DD-E7D37CE4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4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F864EAC-C914-42B5-9147-4E58C5DAD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4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BCAC1C-1E5C-40DA-B20A-7F24CEE2B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4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EF7C7E-7B3E-4EFC-ABE1-DE7400E20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4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F25E1E-3409-4269-BC94-9428149F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4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C3603B-18CD-4FBD-B04B-DFA46219D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4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332A56-BD94-49BC-B1CF-FE191CC4B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4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72FB07-3BB1-4728-86CA-0B33D95B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4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5C2EC4-0261-4228-B790-AA335BC8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4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A03D72-70F2-4618-8F4C-02E969B4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4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3D5698-1A46-4F64-AEB7-8414E9AE3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4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3BEE3-878A-496F-A1B0-0F08B422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4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1B76C0-6D1C-4F11-B73C-B5A5A3B2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4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5334FA-095A-4550-881B-E5AA5FE1C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4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9E72AF-4842-456C-86EA-C6C48A6B1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4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378985-4FE6-4870-822B-898CB9F4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4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30F14C-C472-4E5B-A945-7D1858AF0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4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733475-38DB-47D1-9D0E-5DF5C205E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4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D01572-F52D-4331-BA95-F65FAE96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4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749237-ABF9-4FF5-8D9A-CA01DDDC0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4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595DFC-C5FE-4A22-970E-398D1EE6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A3C6AD-C449-43EB-877A-6EE620A67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8A1195-5728-4C3B-BFEB-E62E647C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579CD7-9E8B-4DDF-822B-829CC512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A7B12D-36D6-42EF-AFB0-A5B738A8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D3228C-0C51-4E6A-92C0-0CE4B952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998BF4-7D3B-406A-905B-812A484F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458555-CECF-41A6-A88D-CE58AFD7F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EE27EB-476B-420B-96F3-0821A9AA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1F46D8-47CF-410C-9694-69DA7B27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4E1F14-1772-4B11-8369-44F7D98A3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514404-E215-4CB4-859E-5A031C2C3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547AF7-D2B6-4DD2-8724-A767BEFEC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5783A-BF0B-459E-AEB9-EC8A67BB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B7A51E-82D4-49AD-BF0A-D2DC342B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E5F15B-3637-4A63-BCE0-8CD09CFA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80515E-FF76-49F8-994F-3605D03D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C9ED9A-9723-4871-9DF3-B3EBC352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A5838D-00BD-40B2-8EDC-B648BCEB8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005D1D-C7E5-4295-9D01-492EAB43F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CA94B5-1AB2-41C0-B137-A6B90C2C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7BFDC7-E093-458F-9AFC-89617735E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FA6B3D-606A-4484-8123-B40A4197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3C3B24-426B-432A-9DA7-835FB54F5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862F88-BBD7-4791-8E0F-A9D91B4D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C9F64F-4375-4849-8BBD-6648D6D19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6A9023-65BF-4262-B432-3E20052C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A1545B-CF8E-4875-B911-9700AB7C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6655CA-22B8-4CE3-BF6F-6929945D3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82ACF-A020-4628-AD03-9852D122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11EA14-3527-4A66-8A3D-581401778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6AAE48-25B3-4C83-AD8B-C9CC14FAF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C32BBD-2917-4FFF-82F6-BD1A5C8A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9065CA-BABB-46BD-86E7-7763A6B12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4722A4-5DF9-4EB0-8ACF-D8AA66BF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25DD8-7CAC-4F57-BE3B-341A89E0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5017E6-6EB0-43CF-B89A-0570EC35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DC871C-B790-4E57-B498-44DBB6919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7CD9BE-2AC5-40AA-9EAE-2D2E6B21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2FAE1F-FB88-480C-A710-DED557DB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2BC4A-CCE2-4E1D-86B0-CF57C16EB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8DCCD0-3376-4ABD-A494-055BE6EE1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661028-5DA0-418F-8E53-6DF36E8C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BF7C05-0DE5-44F7-9C51-83128650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A8B6B8-0BA3-40B9-AFE5-9988CE15A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BDDE17-9A2D-4B36-B817-EA830D0F6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8236EC-057A-40AE-9BEB-71C96D3B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AD204E-972C-43E3-9FC6-7C2762B4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7D5795-23DE-4904-9170-7E753001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27E891-DD49-4658-AE38-B35223AA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7E0118-8385-4763-A388-484D1A6D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2D1A6C-F3A9-4B7A-A81C-794CB43E7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4FC5FF-ACCC-4DE8-B0F4-98983526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A9948-2310-40EC-B6FE-0BE7B80E0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C0EAC7-B01C-410B-B24C-EE0299B0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2DBB85-D4B3-4969-B076-ACE0FAA7B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3FC52D-18F9-46BB-A575-7AC620CE0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C4B330-4CB1-4512-A4C7-99D7E57B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B12E09-AC93-41D3-9FCF-4941C742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DAC79F-5C40-4A9E-B13E-B4ABAAB9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AD04E5-017A-4DE5-985A-1B88C209C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F88D64-D5D8-45F0-B4A5-C6B3767D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BE8749-58F5-44D3-B155-5C53C697C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8696B0-5199-4530-8185-70F15955C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AB8C3B-8C6A-4DEC-8CFC-E61A2BFD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36FBAC-9212-47A0-B121-B4975F16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488BC3-4A31-4427-B967-9E7972698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0F45EA-D70E-4BCB-B5E9-A6698C082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220440-1D53-4C03-9305-2A541BFB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F640DE-A789-42B9-871F-326F90E2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A50237-6713-43E0-B8C6-09903D807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1812A9-B024-4391-BD2A-71ADF1076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CEEC88-DC7E-4006-84DA-68B4DD6CA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223CB8-46A7-4BD1-BBCF-43987FF1C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63BE30-557E-48D1-BE1E-2B1297F58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F539F4-72C5-4C9D-B293-BA750B63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4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7CD94C-D545-4461-9542-C4FB6E10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4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47EF6E-9CEC-414F-B495-43369586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AA0D1D-A1D6-4595-B248-5EFF5DBC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8CF31A-1764-42BA-8ACE-DFCEBE0D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931BD-D73E-483F-B81B-3AA2FD54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95BB5F-CABC-48AD-B450-8DDD64AF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F4D883-1346-4CA4-B1BA-CD01BB97F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5BFB1D-132F-4A9E-944D-A7A60A0A7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945752-6C4B-4D43-A398-3B59A13B0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D97349-19B1-4869-A8D6-65D10492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C9F3AB-CD1E-4236-AEE6-47C82FAD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5E3C81-879F-46F6-9AC5-0E65B764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09984C-3A43-4BE2-A8D0-CCECBF332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4BAD77-516B-46A0-94F7-DDE146FB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8CC2DF-D17F-466B-B9AE-B24AFA846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A9849D-0622-4BBF-927E-4906A6E8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832717-39FA-4695-AF60-6785402F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599633-F487-4D09-86CC-67CEF256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A43EB2-1845-49CC-AEB6-FFD47C5A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EEAB1D-9A04-4B31-AA63-6ED7E453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CBAE1B-77C7-44A7-9E6F-6D7037BAC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9F6047-8135-4A4E-9697-FB8BC17B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B8908A-4722-4513-9C2C-0332A0E1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4903A7-FF31-4E9D-A69B-5B1B74ED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231752-3BF6-4C2E-9F90-2FDB0064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A8AF39-BF3F-4E92-95DA-7C05E6A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5CD412-F7FB-416D-B475-D62B0389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1ACAC0-625C-42ED-A9D0-3E197A792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047918-0883-4E6E-8DD6-BABFBF5C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FF7A96-2A2E-4EF7-A0B4-1EC498B8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3C2B63-747C-4678-8649-EB46F300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9A1545-47BE-4898-80FB-FDF8B92C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2CA73D-0080-4041-8600-57E27F18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259FC8-851D-49E8-8F03-FAB97ABC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FC07B-FA40-4296-A52C-1FA6ADAB3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E83230-FDEE-4FF6-9515-4420C5361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5846CB-EAC1-4C74-9E99-2BB3A4844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BED3BF-B5CF-41C7-B6B0-B20C3C7B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532FB6-9512-418B-8B5D-572DC632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39AA9D-87AD-477C-98A1-2B735580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D3267F-2484-445C-AA35-36B294CAA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E61E68-B10C-4A4E-B146-B754A334B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71B3B4-70D1-4149-B924-B3375CDA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07CD8D-80CB-4BC1-9D5E-EBBDB97A1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5C82C9-B6AB-4432-A541-2C20E56C4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AD8B51-1292-4557-BAE6-6CF4D269D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EA5DF3-E071-4EDC-B35B-2132C018F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8A5FEC-63E2-426A-84EA-46A95157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665E19-397E-4BC1-9A2E-66602AE7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50963-27D9-46C5-A5F4-BCB7D37B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7C4C65-EF11-447C-B277-E6024E60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489277-4197-47C5-A599-308D85E0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3E0AA9-9B0D-450C-8638-90E4CC136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17CC81-7B54-4F04-A099-09F018AA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F8F5D6-8ABB-4B4F-BA45-A0F96DE0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3C57F1-5649-4BBE-9F3F-662407CA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CDA9B-56BF-458F-81DB-1E3C6B4C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5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BE3BCC-0A72-4A56-A657-6AEDFB36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5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01F4B4-B7F1-44F1-BC9E-6BB2ABD8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0BDDD2-2F08-46C3-804E-03F92704A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8162D4-E1E0-41A8-9C1F-2B75078A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DEA0E8-A99F-4193-806E-D09EA9829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C513DC-F1AC-4802-85E4-42CA0366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EA4EEA-83AC-4D98-BEEE-81BE94B8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634967-CC8B-4B1D-B559-F80B20D00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55F0F0-AB06-4E55-B423-CCE11D19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1DAA50-83B0-430A-BD32-5F4C94840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2D316B-16CF-4214-B717-48E67E4C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F80CCD-76D7-4CBA-BC4C-43B6E6A0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D61247-168A-4CBD-A77C-57402C1D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D6206B-6EA6-4F76-A466-4C6BC1E7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B6CE26-E6D4-445C-A01B-09A16EA7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849C1A-5DDB-4699-97B7-9623C7FAD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0FD181-27BB-4C8C-BE57-C313E0982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174468-6D7F-4289-8C80-C5AF760A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C819A8-CF16-47FC-B506-ABF39B09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996776-DAC7-4447-B9E6-44BF5E59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F7E326-ECAA-4744-AC08-1A29C4E2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E02A2-34DF-49D2-BE41-82E9DF1C2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266CE4-159B-4AE0-A7C7-B8276CB6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BA801D-D4DD-4590-A2E2-61E8D64D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6FFC16-D143-4BAD-A0B5-AF1099973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26EC98-9159-4AB8-A55C-558AF30A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261ADB-1333-43E6-B5B8-E16E86A5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DB5DE6-6018-4D95-A67B-3D481635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B2B4D1-1B8D-41F4-AE87-77117450C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18F997-C6D6-4BFE-9247-02001556B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37ADBB-108A-4D55-88D0-02EEFD981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F780D3-0804-4ACD-85C8-1A674089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D057B-5490-4E40-B587-675057CC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FA8258-AF5D-4055-BACF-CE4ACE784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F2B72B-A960-4254-9039-9B428A95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E880A-45AA-4FB8-A9E9-A5EAC222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DDE3F9-F50D-4A9E-98AD-F94D74266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5E950D-1A5F-47CE-94C5-7D2D96DB2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2339A2-DD2E-4404-8FF7-59C59A03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A7C87-E86B-4A7E-8CD3-AE52FFFC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75D775-147C-482E-9B1A-72C6C6CB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5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C58603-2DF5-4DC0-B4EE-1D96B87F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5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C75034-59D3-4E0C-8B2B-8800566C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C28881-A611-4B7F-8F50-B3B730F34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14E3FE-086F-4544-9DF4-8BBB89800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9ECBDE-0DED-46E7-83DF-8B0904C6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F0B655-7F12-4D96-B46B-835D2D74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CB491B-ECB6-4640-BA72-5CB9BB66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E3E82D-D4F9-420F-AFB7-9C972787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288311-2F89-4B09-B529-5C0FF36C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5ACC56-ADCD-461C-8644-678BF1B59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F5E537-938E-49B1-AA62-D1670C8D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7BA15B-1E1B-416B-84A1-AB0E6C0A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F29B0D8-A404-4A65-9D85-A260B845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642FA5-580C-43AC-857C-B6F4DA47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8F71E6-F250-487B-A78C-CCD297AD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6DCF4C-1C43-4CFC-BB5D-0ED0127F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F711B3-DBB7-440C-A854-1C3E702F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A693B0-2FE5-4A1C-882E-710A947E0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EA867B-116F-470A-B721-F11B542C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F4AADC-8288-4D30-9BAF-E9AE68CC4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3DCC03-1969-4D69-A816-2B96485F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D480A1-9522-41D6-939D-313F0D2D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01498-FA6F-40E9-83CD-5550F5463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2B16D1-BF59-473D-B59F-75E468B09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B1D9DF-65D7-4E07-87EC-F489B211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E33405-B27B-48E5-8E67-E9F75AA88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EC57E1-0B12-4825-A8A4-56DF3915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F91750-077C-4645-9542-8EAE0E315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F98E9F-A1E0-47AC-8309-C5DE82D1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8AE133-6BD8-4B83-8791-6676820B2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CAE682-F563-48AD-B89B-F7CCC3C6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160B21-7A42-4632-846C-1BD9ABA3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EA4684-B154-490E-B2B5-CA3CAE1C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9FE949-4278-49C2-8007-7411E8466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464D29-7C92-4C92-A55A-31B94792C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0BEAF0-A186-4216-ACB3-1E45A304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9DD855-B139-470E-B421-A272EEF1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54607B-EB1F-45BC-8BFF-365ED30B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0D64E-F232-4C7C-958A-DFB9FDD9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500E7C-DA94-4BBA-95D2-3FF43FCA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B16A12-950E-4659-8535-AB927D73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8D8C0D-5A64-4D98-85CC-94F8A50D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0EA416-31B5-45E5-9B20-B911E70F4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6ACE6F-F9EE-4A84-95AA-AAB4DF0A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E7EFB0-5BF5-41F3-8E7F-B0969FD20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30F900-0A0F-47B5-9ED4-6C45985A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886251-EDE8-4FCD-A7D0-7C88DAB6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54F9A0-D851-4FC1-A469-8B2BD835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3CC883-1F67-4C26-ADFC-81E4972CF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1308" cy="2774"/>
    <xdr:pic>
      <xdr:nvPicPr>
        <xdr:cNvPr id="6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3E8623-2782-404E-A0DE-06793FF4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401" cy="2947"/>
    <xdr:pic>
      <xdr:nvPicPr>
        <xdr:cNvPr id="6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4AE1DE-AA20-4BB4-BEDB-74BC911A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92306" cy="2774"/>
    <xdr:pic>
      <xdr:nvPicPr>
        <xdr:cNvPr id="6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004747-8F16-4115-9D2E-EA03444D5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0026" y="2496553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165</xdr:row>
      <xdr:rowOff>0</xdr:rowOff>
    </xdr:from>
    <xdr:ext cx="1073161" cy="2947"/>
    <xdr:pic>
      <xdr:nvPicPr>
        <xdr:cNvPr id="6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DC2887-221D-45FA-9C39-9CEDEA5D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0026" y="2496553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1073401" cy="2947"/>
    <xdr:pic>
      <xdr:nvPicPr>
        <xdr:cNvPr id="6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307DC6-0429-4199-AE05-2FA11375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261</xdr:row>
      <xdr:rowOff>0</xdr:rowOff>
    </xdr:from>
    <xdr:ext cx="1073401" cy="2947"/>
    <xdr:pic>
      <xdr:nvPicPr>
        <xdr:cNvPr id="6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8A6684-F3C2-4082-A653-F0B5EBE4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294</xdr:row>
      <xdr:rowOff>0</xdr:rowOff>
    </xdr:from>
    <xdr:ext cx="1073401" cy="2947"/>
    <xdr:pic>
      <xdr:nvPicPr>
        <xdr:cNvPr id="6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D7C86A-8EF5-4BCA-B43C-443EA0127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310</xdr:row>
      <xdr:rowOff>0</xdr:rowOff>
    </xdr:from>
    <xdr:ext cx="1073401" cy="2947"/>
    <xdr:pic>
      <xdr:nvPicPr>
        <xdr:cNvPr id="7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77A05D-3B5D-4E8C-93FD-F0307014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44579" y="3449053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185</xdr:row>
      <xdr:rowOff>0</xdr:rowOff>
    </xdr:from>
    <xdr:ext cx="1091308" cy="2774"/>
    <xdr:pic>
      <xdr:nvPicPr>
        <xdr:cNvPr id="7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403655-3AC3-46F5-B88F-2D066744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2921" y="14337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185</xdr:row>
      <xdr:rowOff>0</xdr:rowOff>
    </xdr:from>
    <xdr:ext cx="1073401" cy="2947"/>
    <xdr:pic>
      <xdr:nvPicPr>
        <xdr:cNvPr id="7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1EAC8D-5BCB-4D8B-A941-B5893F84A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2921" y="14337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185</xdr:row>
      <xdr:rowOff>0</xdr:rowOff>
    </xdr:from>
    <xdr:ext cx="1091308" cy="2774"/>
    <xdr:pic>
      <xdr:nvPicPr>
        <xdr:cNvPr id="7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77492D-B303-4E7F-9BFF-5031EE19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2921" y="14337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185</xdr:row>
      <xdr:rowOff>0</xdr:rowOff>
    </xdr:from>
    <xdr:ext cx="1073401" cy="2947"/>
    <xdr:pic>
      <xdr:nvPicPr>
        <xdr:cNvPr id="7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69A03E-4B6A-440F-A1CA-C07C9D0A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2921" y="14337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7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5C4E61-35C2-4DCC-9D50-0C497C1CA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7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60490B-6A2F-4DCD-A4B0-1925F497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7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31F6CE-047D-496F-A874-08DEC62A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7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3E485F-8B11-4CEF-A381-16822CB1C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7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4CE49B-C9AB-41AA-91B2-D8D0100A8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7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FC08C0-81D5-46C6-9E8E-2A556BB9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7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7760FA-637F-45C9-A4AC-5C471101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7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C500A5-96F5-43EA-9B8A-185A0E89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7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FAD42C-FC9D-4709-8A36-07797D35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7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8DA27D-3631-40DA-BB6A-C197BB2A3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7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593CEA-3E55-4539-AD3D-44B0DA6ED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7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D8523E-BA27-4FDB-9CE1-5BFB12C8E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7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66051-2F67-4B5D-B49E-492692859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7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9A2B58-726B-454F-97D4-56566DDA3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7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627D47-A53F-48CF-8978-866AE946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7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324CED-65C0-4621-B28B-6E214C1B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7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44A2E6-52F0-4B0A-A380-11BD5C6F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7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0B36FB-F790-4933-A47A-A5F99BA4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7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4E3DF1-042E-4133-BC2C-B527497FE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7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98BBFC-92D8-4300-ACC9-C53B0168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7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F119A7-63F5-40E9-942F-7E7FD8BF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8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50D585-7FAA-4243-B228-73A943B5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8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45715D-E2C6-42FA-974A-1365E096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8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4FCF18-86AB-4A37-99EB-2B31ACFC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8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2F2AE8-7A62-4F39-90E7-816D457B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8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4D93AA-1935-4876-B561-70BC2106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8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2445F0-FB9D-4509-845B-E487152C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8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E39D69-2A21-48C5-BA24-6F2D3704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8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B06C82-C377-4855-B6A7-E77BE53B9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8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554698-F1BA-40D0-BCB3-88E0582B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8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4675AF-3741-4E01-8CA5-EC5915AB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8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8F9086-88D4-4053-8F47-EFA42B4C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8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693781-3CA4-4DFD-9892-D5AE1FC4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8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0D60ED-B98D-4B56-8385-F85E0976E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8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8DD89E-DA2E-4DCB-A3AE-90C01553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8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02C526-6CE1-4283-8F66-A0EEA002F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8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CCAD7-23D4-4430-BA24-1C8A2FC4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8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670279-D9A7-49DC-8F28-56524C74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8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9880D-AC41-4E6A-B0AD-DCA235714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8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6FB7EB-70A0-4B0C-AA9F-B8AFCDF50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146</xdr:row>
      <xdr:rowOff>0</xdr:rowOff>
    </xdr:from>
    <xdr:ext cx="1091308" cy="2774"/>
    <xdr:pic>
      <xdr:nvPicPr>
        <xdr:cNvPr id="8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5EBC39-8F0E-4B0A-87F5-2A33230B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146</xdr:row>
      <xdr:rowOff>0</xdr:rowOff>
    </xdr:from>
    <xdr:ext cx="1073401" cy="2947"/>
    <xdr:pic>
      <xdr:nvPicPr>
        <xdr:cNvPr id="8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0E45D6-DC61-4CEF-A939-8B1F6DFF4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8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09F8A2-4803-4954-84FA-462B12EB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8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4BE800-491E-4898-B408-018AAB94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793C8D-AAB4-4897-AC9D-1B788D57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2335DF-DEAB-49B2-8B7F-9B286B984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C267C9-E46F-47C8-A581-C59963CD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809CE9-5B80-40DC-AED4-BF26D8A2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EBBF54-31CC-46BA-8C69-0B024EC90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AAF31E-ABAA-4DF1-B20C-7CB539A49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2C5B37-268D-4C5A-88A0-0A03D79A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A41BB6-8F82-4127-93E7-84D61124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E10927-AF3E-4907-B3B4-F4466C0F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52A031-EBCE-4896-9A19-6A3AC2F6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4BF654-8B72-4768-A822-9A8E4A17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67ED39-BA67-44A8-84F0-784259985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4D529F-6D44-4F8C-B049-248FD7E6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092818-71D6-467B-8C4C-963D1120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A76D56-172C-4A92-9F04-A4ED9899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C38175-9E1C-466A-B5F9-ED28D306A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4D97A1-3D6C-4810-8042-EEF5793DA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27B830-522F-456C-84F2-48F988A8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B176DE-3587-4A77-94F8-2C37CCB7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A65973-821E-43CA-95CB-1112B12D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C56130-03ED-4003-99F7-A42CA2C4C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246EC4-4BE6-4D99-8E7D-D9E85A83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49B707-E335-4A33-9E30-309869A31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6E4B57-3289-419D-9C03-C92CE78B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945EE1-2D97-4E1D-9DFD-590FFE2A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AB231-65AF-4C1E-A1F4-8DBC90797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262B1E-4F32-4386-A9FC-3354BDE9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EE2033-9E4F-4204-BB64-DFFA3AAC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D7308A-B81B-47F8-B0EB-1512F5C3E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D8923F-D01E-4987-AC38-1021D7904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CCF2C3-2514-4A4F-A754-A32C05D0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248438-8FEC-4E89-A05D-522C351AE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87746B-FDC9-4469-AA3B-FD76516F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043F61-1DA7-41B8-8205-DD84CA0B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B125B1-3CB1-4A74-A6C7-FEC69F8E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0DC970-4D2E-45F3-8375-C701E3C2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C09168-EA6C-4B18-BBE5-9F68755E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F46D88-92B8-41B3-8930-A3D3FA45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B2EB22-223C-42C1-919C-B9E9D4F1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AFFFA2-0253-43DD-8DFD-62E07D0F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159201-9929-4937-92CA-A3527452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75773C-0C2B-4C55-9B68-1EF263AF4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08AA7D-2CC4-4F8C-A9FB-B3B645A4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17AB0F-DD27-4BD3-9671-5895A3AB7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E320AA-A3FD-4BE4-ACBC-666555EC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84D47E-3AB2-401B-9CBE-EBF047A66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8BC770-B5EF-4EE1-AF03-D562756D2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53E825-6D8B-47B6-AA2E-4DCDCD4E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7D1A5F-111C-469C-848D-8D8AB082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402968-BD15-4998-8A7C-314D4603B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7A4812-074D-4A21-B08B-E89F03DA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BD302F-4506-462D-A400-8E3AE677F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22871-3E8B-49A3-A785-EDE489E11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E50253-22AD-4A03-A20B-DB16CB899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3F112-0B92-4644-964F-0B4458C81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28939A-E9E9-45D3-9052-E3274DA2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C6F8FF-C57D-4E69-8E51-81BB08A1D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D50C7D-83F8-476B-B90D-A534D2D08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BDA31B-C2F1-46C6-B0CD-C93DF982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3A8B7D-A8CF-4561-84A7-A1407184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D871B8-4B29-4AF5-9673-9FE5AC23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1A41FC-0D2C-4F68-9562-26D7679E2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2EB2AF-179C-40BB-82A5-D8897DE8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38243E-E032-4756-A22E-A4EB2993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435CE8-8C2C-4CC2-9242-DA946F38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4EA5DB-B025-4352-92E6-3453546D5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1DF4F7-77CF-435A-B670-662956ED1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71A398-98B0-4951-AC4B-32546D203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4D9EA4-2952-476B-BE18-A61BD4726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505270-BA0F-448A-80BA-5540A170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508F95-BC00-444A-9FBB-F3509B8EF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5F360D-CDAD-490E-A368-A20D94CC9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2E4364-CAFD-47DC-BD45-3FF1C01E4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07101-1819-4436-98DC-75AE1356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30C5B7-4A8D-4BA7-B920-481AD7997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8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EF2207-3E82-4375-87C0-FB24523F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8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8EFD54-FA2D-4878-9086-D1255447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E72DBE-20AA-45CA-9E04-CEBD3ACD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6746BD-A2D5-4AB7-AE24-92615D34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D11375-BF35-481F-8F4B-9B7BD2B9E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DBE8E2-9052-472E-830E-C566BFC5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1E2D9-7038-4B47-B8AD-59D123F0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EB2C0C-843A-4699-AAC0-D80C53848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F691FB-D00B-4DF7-95F6-DE06FAD9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4FCB08-F8AE-489E-AEAD-2D45E3D50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968E40-3DCB-4EC0-A08A-BB62B01EB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237E32-2047-478D-AEBB-5C604EC12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13F8BB-4E31-4AD3-BA05-256EFACB3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2E53F5-C2D7-4D17-8E77-B92126FC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58C671-8E86-4438-9143-B105CEF1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39BC5D-4519-4971-B9B6-CCF968F9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6C3312-F313-4828-9E9E-F09C1B84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EE352E-333A-42A5-889B-4D24C37A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B6F90B-BF21-4830-966E-38C17BE18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2D7598-CFEC-4B36-ABEE-37D03D78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D58B36-F5EE-42E7-8B69-BF84CA80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DDDB29-9725-4888-82EB-0F9902E6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CE6C6-9932-44E8-B71D-DBE0AC1F4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0000D2-1840-4058-8238-D493682B3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78BB21-C3E5-4DC5-912E-DA1753D0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64A520-5890-4EB3-8732-337EE8EB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A81321-AB46-493B-A910-3FD7388F7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39AFE1-F5A2-4161-B718-1A51B45B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F447EA-A6CD-44A3-A3EE-C8604BC1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8CBDF7-C758-4140-97E4-665C92C6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5F3208-298C-4207-9865-0CF02AED0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E9E700-DC6D-4607-8886-9337A983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9928C7-60C1-4554-AC31-7EF701DC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5C9F01-6A28-4DAF-B160-15881D846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1DEFFD-B58C-4141-B06B-EE758612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6B39D9-2684-4411-AD7B-D604C6394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BCA29A-BEF7-4FB8-852B-60E5450C0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FE9021-E58C-43F3-8795-7E41B473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428A4B-6B74-49DD-B626-7B17F9858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075A7C-75D1-4552-9D0A-8A4748D56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CAB9CC-A87D-41BD-AACE-6E4A75100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6FEA5A-876F-45B6-B23E-02439FDD6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FBC2FD-5675-4B3F-A9C3-350CEC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B3ECF7-4ABF-4912-9627-EF9DC17A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349941-063D-4346-ACBC-234611E22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918DA6-76E5-426E-928C-EB6CBF74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0DEE3A-8658-4C79-AE91-1873E959B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ED0B12-912F-42D8-994A-C873EEF1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A52FA-DEF7-4CF6-9982-004C30CF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7F2E0C-DF52-4008-95FE-CEB0869F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7B0B47-2A8E-4972-BD0F-B7E172C0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5F8BDF-80C6-4DFE-BA32-35763D5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67B8F5-40BA-405D-89B7-2F41DAB0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F9F7DB-B583-432F-B553-47D74E914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793A2E-7B28-47DF-8DCC-28AE8A2C1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17A2CA-2E43-41AE-AD34-6213D23A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BE0385-39A2-45AF-B2D2-5191C853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146</xdr:row>
      <xdr:rowOff>0</xdr:rowOff>
    </xdr:from>
    <xdr:ext cx="1091308" cy="2774"/>
    <xdr:pic>
      <xdr:nvPicPr>
        <xdr:cNvPr id="9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22A716-9748-4828-BFC7-F266941D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9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1F5140-0DFE-47F9-AD5E-DAF6D5E0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9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086FD5-EEB7-4702-881D-DAD4894F0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276EBD-6D62-4243-9B66-CF70426C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E7F1C7-8480-415B-BD1C-3B1C9EA39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1BB4B2-E5E8-475F-8A2E-EC442503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E6F31F-7573-47B2-972A-641BCE4E2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6F297C-C4C6-4327-91E8-2D04EBF7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576269-4D80-49FB-BA9A-CD723D8B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FC64AF-4935-4B48-84F3-4708C948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9D6EE1-B3DA-4533-BEEC-6B885E5FD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697518-65D9-4C63-A3EB-DA1CA053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D93776-8BB0-4700-8C04-E37FF1709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0B3E12-96AE-4DF4-ADCC-33A960DE7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1F198C-E789-4A60-ACBE-A1D65C7D0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08FA1A-AFE1-41BA-A29E-E204B297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E3A57F-0D04-4F5B-B4BE-748C4C11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115A17-B21A-4106-AF49-BA576BDA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D821F7-A175-4BF1-B7E7-C128CD9D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5C880C-2A66-4C7E-9E03-A5C59177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7ABF4F-8CC1-4051-AE0E-361BF3B62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01AF7C-CFA5-4E91-8CD5-FF2C8536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380C6-FDCF-415F-846B-3B0EA8DA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E1D006-CBC5-446E-BEE8-CA8BC0DDE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E15907-0215-4A72-8E18-E1273C4A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8315B2-38BA-4642-9832-33622728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2EEECF-A6FA-4862-BDFE-783D2844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9FE81F-9C54-4111-AC61-3481D732E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B7A030-EC97-4B74-8E1E-9CE2FC0C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2637EA-3EC1-483D-A85C-E59AEEEF1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5523AB-045A-4C8A-B1BE-CFB13ABA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0B0F37-1806-4654-BCD7-249CBFC6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330FF3-A16C-45A3-B419-A0027A24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E35253-42FC-47CE-B1FA-2F47C9C3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6491F6-56A9-4036-86CE-9876024E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9ABCB0-7341-4A64-9B65-FA1153D9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BF50F9-530E-4025-ACC5-0A516DF7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3E61B4-A605-45D6-AC9A-A4220404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5DC062-5F2C-466C-A18F-0F5323F9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2CF33A-E03E-41BC-ACB9-B28AE898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4A12BC-F18F-4353-B0DD-9E5C6B3D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222BB5-6D5E-4C7E-8FE8-8BD50DE3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9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F20D1C-BE70-4C4D-B6C0-27922746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9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9B9C6F-F9B2-446C-87FE-E36D00576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81A850-1958-49C9-AC29-BC0D84FE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7BB5A5-A4C9-4E92-A72F-0B0522E3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5DCF20-B17E-4D2D-9224-BC7277D9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FCC08C-6F4B-48FC-AADB-52F3DA3F5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A4B0A-625F-4B8A-A1D1-4B99C6F8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F554E2-06D8-4668-BBD3-521140193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DA3A84-5E8D-46C0-9AE9-5099A2A6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40D10-D04C-4D22-B16E-E17CD3F4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6263A5-449A-4D58-885C-E078A444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2D41EF-77EE-4BFB-9DEF-643624B2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9B0695-7CFE-4FE7-B469-E56BAE81F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65F8AE-5843-4C29-84D5-205CC2D34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EE8EE6-A943-4AA2-9633-C15F9CE0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05334C-3747-4CD3-AD11-7E4FA06D4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EF445E-446D-4605-BD54-08B921A7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C282D0-1989-4DB6-906E-10FFE6327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DD3E76-DECD-4347-8ECA-3D3B6F049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D2A70A-B63B-48A7-85B3-CDB767FAB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382CD2-BC32-4944-9983-B8685F12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4E113D-076F-418E-8372-3BA84CAAA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51508B-6A8E-4D35-98DE-D3124F569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CBE0E5-5155-4E50-BF92-BAE5A11DC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2B0B28-E6ED-4402-B840-B7844C58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6B9724-6926-4AF5-94FB-A5A0AF62A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02B16B-CAA1-4CEE-9DDC-D170929B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E1D647-C963-4CAE-94E5-D6D508D9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B6B041-4491-4A84-9BAA-619F8C5BF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04CCB0-643D-47B3-B603-3ED4F643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AD7EAB-E96C-4E74-AB99-EC6E2429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E2A0C3-AA2E-4340-B9FA-44CF8B2A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F5F53D-529F-4A0C-8A37-81FA5B40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F9F788-5F21-495C-A9E9-4B6F6E44A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B66E25-45C7-4BC5-A3D4-8225543DB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5C984C-23F0-432D-9096-ACC4802E5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A6035D-F1B1-4715-921B-4320A2DE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71C9BC-52FE-47DC-9583-A821945E7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5FAB95-9FC2-465D-8719-7B1E30B1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4F4F5D-0DB3-45E9-BB98-C41D10D6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E50CA4-B8AB-47AC-BA37-4D4ADAC5E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CE061A-F8E7-425A-9F49-50B6E9B78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6832C4-43F7-4CF6-87F7-35D807CF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853781-59C7-41AF-8803-1C4ED41D5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629854-543B-4326-A531-8F9D4E6C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DB045C-D701-45F2-AF6C-015DEC5A4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44422F-50FA-4C71-993E-1E1476FD9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3A8F8B-770C-4E9F-B030-20C0BF5C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E6ADFE-DE8B-45C0-97DE-8DE7D4E2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1308" cy="2774"/>
    <xdr:pic>
      <xdr:nvPicPr>
        <xdr:cNvPr id="10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F7C054-E550-49C9-B11C-BC140D86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401" cy="2947"/>
    <xdr:pic>
      <xdr:nvPicPr>
        <xdr:cNvPr id="10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DB6AB1-4960-4610-9400-28B5E1B5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92306" cy="2774"/>
    <xdr:pic>
      <xdr:nvPicPr>
        <xdr:cNvPr id="10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9F57AC-0A04-4CC0-99BB-2D74EF566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215</xdr:row>
      <xdr:rowOff>0</xdr:rowOff>
    </xdr:from>
    <xdr:ext cx="1073161" cy="2947"/>
    <xdr:pic>
      <xdr:nvPicPr>
        <xdr:cNvPr id="10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A26876-0EF0-41C8-8C19-A036C034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ACFC2F-B839-418A-8B2D-D2207FA8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DF5A88-40D6-4C58-B286-FEE418F50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B4E7D2-873C-4B6A-984D-37F03249B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A20F1D-E2C5-4FCF-B7EB-34C6216F2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51D04A-3E79-48E2-8C6F-43694540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5628FC-6B06-4CA8-BF80-05A8C63B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01A7C2-1E25-4234-863F-04FA2C9E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F7FA7-75C5-4978-8AB0-9BEEB7BCC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302D90-03E0-46B7-ADF8-2E014374C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CA4119-657A-447D-8738-B4B5B90C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B94633-A5A0-4E95-B263-E1B7A6FB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9E37BD-7B46-43DD-B0AB-EC1C29C1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65D84E-D127-4633-BC77-DA6F8964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6D7E9A-5258-41A4-A471-63A136C2A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02786E-11F2-4BF5-A2E1-3573CA77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F3D13D-0FC4-4010-9101-B71A42BD4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B397FB-9FE4-4999-9F13-55660BA6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E31D06-72D7-42E4-893E-9D7C2395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982FC-EEC7-4597-B4A0-34B8433D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37377D-1D2B-4EC1-AD5E-3240303E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7189CF-5546-4CF1-9C73-428332F22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B4F3AA-B09F-4FE7-BD44-DBCADFA80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711C66-1D29-4E82-AECF-4CE0A27BF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2BDBC2-9AA9-49E9-BBC9-E3B5DCF2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6980DE-CECE-40CD-AF61-0E25E45C3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0F5D71-F336-419C-BA87-48E5C111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3CA7C8-6EA1-4EB4-926E-9025CD332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A6D3A8-275F-4ADB-9A10-DF270655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3D7A2B-839C-45FF-95B6-78C955F4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C4A559-B834-431E-9704-6A0C3AE64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01CBAE-5170-4B30-B84C-201486FD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993CEA-D3ED-4129-B173-45FE8707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11888F-C061-405B-82C1-B0797A2B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4C8E8C-4698-43C5-ABD0-455FB992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57819F-86FA-4DB7-AB50-2AD5C856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7CCAF2-DF2B-4EE9-8AA9-992DCAB4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5D799D-809C-466E-89E9-21BAE5EA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263DC-FD39-4865-A938-575A327BE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5A7740-55CC-4283-B4AE-6E8AFCB4E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CE9C44-66BD-4915-97BF-06E217F0F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220</xdr:row>
      <xdr:rowOff>0</xdr:rowOff>
    </xdr:from>
    <xdr:ext cx="1091308" cy="2774"/>
    <xdr:pic>
      <xdr:nvPicPr>
        <xdr:cNvPr id="10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F6ADAE-81C2-4B41-A4CB-749A9717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0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E7637F-5D4F-4E00-B2A0-501DCBE9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0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683AEA-F3CD-4E9E-8F2C-6E632426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0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0C4154-1E1D-495E-A29B-2A95A360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0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00890A-FB47-4ABE-8635-F656DA81F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0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CE59E7-A54B-4347-813D-F4654E466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0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38264C-CCA0-4E1A-AEE5-4ED740FD9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0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22C4D7-CD90-4620-9E91-96513CCF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0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E50FCD-1B33-48D5-87F0-F6305F85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F53EE9-E1C8-4890-9C45-CBF73ED1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0A8CFE-2E4E-49E3-9590-B32372C3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23135C-C0F5-4774-B9F6-C3B011FC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2DD38A-79AC-4054-828A-018AAA84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E751CA-7590-414D-AC06-C9E3F65F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6402EB-2FCD-4151-8F4E-AB0EBBE5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74376B-923E-4CF0-B225-210D98D2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2DC3E7-ADCD-4F60-94EF-8D528270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26DF39-DFC2-427F-B51F-76F7C11D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36288C-382F-424B-9295-09576420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F2DC2B-361A-415E-B884-015149046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C05288-FA49-4786-976A-FBC825B9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019165-D366-4207-B118-2D9ADB47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5CCF1-DC90-4FBA-8B10-E1165D7C7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109AA2-4C25-4ED7-B414-3E0016D7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FD1229-5FC9-445B-8E85-A2AA5E686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473D11-1A2F-41CF-8E39-070D9D317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87E3CB-9B0A-46D4-A059-7EF259B70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E59C6E-C1DC-45CB-AE9F-7B17AE49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DA18C2-F3EC-4335-8D28-B97D1E849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2F2CB4-AAF4-40E5-A2D7-4FDE1ED6E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B3B16C-18E1-4752-9AD4-8608DD8B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5C712F-770B-42F1-A989-DF1E97CF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CCFC5B-A3D5-4BD3-AE4B-1572CF96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4A78C-7B9F-43D5-8DA5-57557705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82CEBC-44B2-4156-ADB1-99681231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BD17B2-BAB7-4E09-92D3-05324E8D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324B6-0280-4F15-9776-579DB66B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E56545-736B-4750-9799-FC7EDD2C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C59407-D629-4E35-9FC6-25536CFC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1F909B-EA05-40B9-AF5A-4F9AFFE50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6B77A9-DCDA-4B6D-80B7-F905CC50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159B32-A33F-4D60-985F-2F9674D04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387B87-3729-42BE-9688-1A55F11D5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EFC13E-8FC6-46BE-A53A-0F3E9485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E9887A-FE10-486B-A62A-98F479794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2DB851-B6D2-4844-9C9D-798CB0C1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A967B9-7DFF-4A58-BA32-7E9DFF8ED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B95258-3763-4D4B-8E98-923FB12B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EB12F2-C11F-4633-83F7-D1A47BC7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DD710D-D26B-45E5-AA0D-ADCDDC935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6A6BD4-AFF3-45ED-9978-55E59017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11E3D7-D2FE-456A-9036-D7538998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75382A-BCFB-439C-BDC1-EB0A2079A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24AF7D-DBFE-48BE-9D26-6FB2858B3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446A34-0D2C-482C-BDDB-2F26DFCB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1DBB62-3C5C-4BF4-9265-F7F8B8E5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27AD14-2DBF-4822-8B3C-6F08C9261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A9248A-5F8C-4B7F-A5D2-14C8DD5A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7D8F90-BFF5-40F0-B409-3838CAB80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8221B3-9200-4944-80B7-291CBBEE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8AA5D-CBF5-4DEB-94A6-BE9EFCDA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B4EB98-D7BE-4155-8EC5-6FE93B90C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96E1C7-4FB9-4162-9D56-D6EC00F4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1EB1C6-E6A9-41CA-8815-4DCA260B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DAD22F-B771-40CB-9C10-AEE0FBAC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EDD433-EC2A-49FE-A001-09467F9E9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44A7C6-5CD6-4342-ADB4-51B0C407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99154F-C7EF-4CD9-9C0D-12B90933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92721D-98C2-42C8-8FA4-29DE723B4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3D5700-7D31-472C-8DEA-3DF8398F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FBEF45-2EDC-4BB0-A8B7-285586AC7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36B88D-D0BC-4135-A776-0B914C39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5FB0D1-F771-4544-8F97-CE5CAFB1F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E43897-4D86-4B44-A39D-25376003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16D041-229D-4942-8FB5-C18BE7125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2738FB-F0EF-49EF-87C2-5CDAF960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3EBF76-CBBE-4034-BD73-705CBF39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F5CC20-E4ED-46F3-B354-F7050D11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9E17DE-1993-44DB-BDDA-E8182AC0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A87C55-ADD3-4339-A518-2324E59E8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5FCB13-7DA4-4FD6-8C42-5EB8D787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A68E63-CA21-4F64-AF84-B92CE4CE6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D5B2F2-5CE6-49EF-9713-5C0D29BF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68FE79-88D8-4E5E-9F8C-EAA7407C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DE3F20-2B6C-4672-A350-FB95925B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958F8E-D23F-405A-B785-CECDA120D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D27761-2A23-49F1-94B2-3D11E4B5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C80E9A-50A8-42E9-884D-EF2EB8FB5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FFDBAF-170F-47AA-BF10-2CC7243D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9FB301-63B3-474F-A52F-F3E37561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4CA683-0EEE-4569-A053-D2238BDA2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1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E8CFB3-41F1-41E7-A04C-88E6F7215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1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5C8755-F73F-4F04-9A82-F9DBEA82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1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AC02FD-C8C3-4073-BDB5-B7D0AFE81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1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3E349A-39F3-4512-B810-9F9427EBF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1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1D6C4A-A64B-4C1B-A42D-E36740CF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1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748FC7-FFDE-48D3-8F47-A3BA34106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1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83398C-F08A-46F0-9537-B0330E68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1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BBF161-70E3-4FF9-ADA1-2A17BEAE1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1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AA4ED8-9A72-4B0C-BAC5-4206425B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1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C35ACE-6A8B-4C48-9DD3-ABFD1CCF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1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3E6042-5F47-432F-9734-C3DE0BAC8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1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BF5880-F4B8-47FF-AB74-40EF8115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1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EEAF71-CA99-4029-9223-574BDCEA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1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E3B6A9-0A5A-4AF0-9D3D-8F3C4767A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1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BCC807-5632-470C-B07D-A788AA93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1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AD164F-6C7B-4BF6-9B17-6C42189A5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1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F7C013-FF72-49FD-8057-7E2090AA7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1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B47E26-E231-4480-A319-093E173B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A7887F-9C0C-482B-B5E1-B9363789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52EF0A-3C5B-4444-BBC7-B663536FA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E102DE-4710-46D9-8014-7513EA836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918FED-4BA4-47DE-A199-33BE4AB52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94CC9F-CE38-4333-8154-B395A1A6E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5300A4-5D5E-4332-A98D-C654E603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2C4A4D-1EEE-44D5-AE75-CD9D53570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B5D8D-29CF-4699-B6B0-717DE8DB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F7287D-DF0E-4D26-B9BD-58DE2A94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1991BB-C244-432A-B9FB-7C7A36FD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0FC366-D3B6-42F6-BC71-3C19250C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2BB9B4-75C9-4ED1-A961-B0A49857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356E2D-26B9-4249-920C-08F5E6257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BFF7B9-6FAB-4911-9202-0B1B89A4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6BE4AB-AC0F-4957-9DD9-ACCFB3B9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E15EB3-AFD3-4ED7-940C-64E7BB98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B5788E-9337-4399-884A-4A977161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1530F0-9D84-4EC3-BC24-F7242C79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0AF52E-D903-4FD3-B511-D8095084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8A8C2C-27E5-4253-8596-89E439D3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2A9A5F-0AEB-4056-9932-519C49BF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02CEC7-6CB1-4DF1-A2D4-9C832FF1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F28B93F-693F-448B-8766-62D4F6D7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30FD2C-63A2-47DB-B08D-4D4165EA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6B1FB8-F5A9-4D2A-978A-9F493929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7A5876-8C33-4C93-90D9-8AF69050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2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CDEBD6-B16E-4CEB-BACE-4D729EF1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2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92BED1-554E-439B-9EC2-EF53D383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02F8A3-7C9B-486B-8F88-064A610CD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721F2E-D677-4A7D-A518-1CC2CFF6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0543B5-FFE9-44D2-A1EC-48ECAE7B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330C8C-D661-42B5-B2BF-4B0E33FE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F88E47-5DA2-4827-96A7-60029E2A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1073B7-11EA-4CC2-96F7-EBF3A75AE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048916-E9E3-405F-9E66-614813DC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B4FA56-D881-498B-ABAD-7D1092DC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4DC9AD-CE4C-4E39-997E-53BCB42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F41260-E227-4A6C-80F9-BC39977D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877D60-0E44-433F-B999-B6E26EE73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455C28-F178-4594-8250-8F3FD106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1DDE1C-3170-4297-9BAD-B8EACF4F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13026F-66EC-4446-8E55-C1F734B1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2C141A-36F3-4300-9877-77E2D4C5D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BDA083-8D37-42FB-B17A-799944BD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ECAA75-7B24-406B-B3AC-F9E0BEF6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8CF821-5FD4-4D13-89D9-A52F1F192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190FA8-255E-4B65-AAA1-537E75F8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78BFB-8B48-44A2-819A-F4256E96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234E48-59FE-48C7-899D-D33F6FE3C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B3DD8E-8A99-42C5-AA0A-5E169AF15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2FB5A8-909C-490B-958F-06EC035D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B945DC-A5C0-41B0-B441-473D37B2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2EA819-0CA9-4855-BD07-685E31E7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0F6246-2F41-4835-9DBF-7E0EB985F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F7FEA0-56FB-4E5F-8E8E-5D5519C00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05FA9D-401A-4BD8-A686-9A6444036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7D1A08-7C9E-44F7-9C58-706C40BD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DBCFE7-F5CD-4637-A154-6FB2137A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6524A3-6174-4410-9E4F-04D52CC2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5152FB-394B-4FEB-ADA6-E76CC228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8F65BA-7B16-4FB7-931C-2077FD2E6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C8158A-2CC4-41DE-AA45-7EC7E3CB7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844D7B-D1E6-4D04-90F4-9E910718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D1D14E-314E-4F39-BFD5-5FC4DDE5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171475-1E17-4812-962E-4F4EF9CB9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801862-A9F2-47CE-9732-0C8661A8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E61A2B-678D-49F5-BDD2-4EF0DA002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ADD4F9-4D5B-46B0-B2A2-C3C55F72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301857-A0A2-4DEE-BB1A-57D08F7B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A439C6-D345-4CD9-AC9B-FAE6A1B8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21C121-1F0E-463A-9B43-A95707B52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8CABD9-97BA-46FE-8D6B-98299EF9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AFBCC2-EDB4-4111-8A1C-4E6E36A7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80DCDE-E217-4EC9-BDD2-72209575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230B0C-7902-4978-99A9-839D69A8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42D605-3CBC-4545-B376-494227223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BA87C1-5DEA-4309-A757-4B4A6D107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4D9489-2BA0-4CE6-9E05-8F3782CA0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00D445-B86B-4F35-95F6-49AAD1DE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267A47-23D3-46FB-B9CB-90ED0883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D9FD16-BB2C-4712-AF47-AE8F21F2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601456-F52A-4BDE-8D94-8ACA46E3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8ECF4A-CF8F-4B4F-BE06-62F5D8E9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D07474-0E71-480E-8BEE-DBFD3AFA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3A5057-C8E6-4243-8108-ED32C6DF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8F0273-B715-4AFA-A4D2-B086BE2DF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F923E4-B1DA-4D39-AD0E-11B841ADA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DDA21B-045B-4EED-ADAE-3335DA5D6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51DB00-EEC4-439D-85AD-F19D42CC9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0D2B0-4049-4B4E-91A6-277CD310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9A018F-2A77-4783-B817-A367DBBC1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0D328B-DB52-4F3E-B9C8-AD34C970D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2A3AF6-465F-44B6-BD10-4662B628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F07663-BD9A-4182-AEC4-C3A9F204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959577-9A15-49E8-AB29-98AE00784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09C807-869D-4B5E-80BE-1E795123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4D2426-9486-4953-817B-FA3C54A8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9ED1BC-988A-48D7-BDAE-9F504585B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2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DB72E1-1236-47C9-8105-E20DBA16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2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EBC761-BDB3-423F-ACF0-B5B50FF13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3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B15389-6E94-4F93-8DD6-6A91469C4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3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3E2147-D693-4C2D-A953-D4D8DA24C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3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3C433E-A138-4D8B-9DE3-EEA4F2B1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3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839653-36DB-4F28-BFB1-BFF8956E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3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A2F31D-8325-462E-8B5E-83A640DBD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3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BB8720-E8B9-4BDE-8311-3E0AC950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3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43C61B-5E8E-441E-9E5C-63DE31E2D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3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B348B8-F854-4217-96FB-491ABEF7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3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707BED-3021-4C16-884C-10DABEA6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3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9AF4AF-66B4-4257-99C8-76892F6A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3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F7DC81-4BC9-48CC-96AF-B72D2DEE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3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93DB8A-C67B-4FC8-9EC2-014D1061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3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3DD67A-F9DB-409C-A3C3-AF590276F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3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DF54EA-ED2A-4EE4-98E5-8D34FC2C8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3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EC353D-6CDB-4A32-BFF5-1324FC54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3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1C3E53-2BE4-4671-8F65-1A4FDC888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1308" cy="2774"/>
    <xdr:pic>
      <xdr:nvPicPr>
        <xdr:cNvPr id="13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C772FE-63B7-494A-BDB1-12C3B42B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401" cy="2947"/>
    <xdr:pic>
      <xdr:nvPicPr>
        <xdr:cNvPr id="13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F4D3F4-602A-43A8-9387-2255CAD15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92306" cy="2774"/>
    <xdr:pic>
      <xdr:nvPicPr>
        <xdr:cNvPr id="13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633282-B377-4162-83BE-A7D9C3B24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1073161" cy="2947"/>
    <xdr:pic>
      <xdr:nvPicPr>
        <xdr:cNvPr id="13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5DB6DB-AC22-4035-B621-4D090942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220</xdr:row>
      <xdr:rowOff>0</xdr:rowOff>
    </xdr:from>
    <xdr:ext cx="1091308" cy="2774"/>
    <xdr:pic>
      <xdr:nvPicPr>
        <xdr:cNvPr id="13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806727-9F17-4BFD-AF21-62B363200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5975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220</xdr:row>
      <xdr:rowOff>0</xdr:rowOff>
    </xdr:from>
    <xdr:ext cx="1073401" cy="2947"/>
    <xdr:pic>
      <xdr:nvPicPr>
        <xdr:cNvPr id="13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E17246-5460-4A45-A46F-2E7F549C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95975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220</xdr:row>
      <xdr:rowOff>0</xdr:rowOff>
    </xdr:from>
    <xdr:ext cx="1091308" cy="2774"/>
    <xdr:pic>
      <xdr:nvPicPr>
        <xdr:cNvPr id="13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7A957B-E005-4424-A76E-F1C98DD0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5975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296</xdr:row>
      <xdr:rowOff>0</xdr:rowOff>
    </xdr:from>
    <xdr:ext cx="1091308" cy="2774"/>
    <xdr:pic>
      <xdr:nvPicPr>
        <xdr:cNvPr id="13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0CC1C9-4289-44E8-9BDC-EE02D0C8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296</xdr:row>
      <xdr:rowOff>0</xdr:rowOff>
    </xdr:from>
    <xdr:ext cx="1073401" cy="2947"/>
    <xdr:pic>
      <xdr:nvPicPr>
        <xdr:cNvPr id="13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33C7A7-2F1E-43DE-8E6B-48E572BD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296</xdr:row>
      <xdr:rowOff>0</xdr:rowOff>
    </xdr:from>
    <xdr:ext cx="1091308" cy="2774"/>
    <xdr:pic>
      <xdr:nvPicPr>
        <xdr:cNvPr id="13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2A169D-F88A-44D3-B777-FDE5CCFE4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22955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296</xdr:row>
      <xdr:rowOff>0</xdr:rowOff>
    </xdr:from>
    <xdr:ext cx="1073401" cy="2947"/>
    <xdr:pic>
      <xdr:nvPicPr>
        <xdr:cNvPr id="13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201A39-1D51-4EF4-B1AB-52EF1C27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14900" y="22955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415</xdr:row>
      <xdr:rowOff>0</xdr:rowOff>
    </xdr:from>
    <xdr:ext cx="1091308" cy="2774"/>
    <xdr:pic>
      <xdr:nvPicPr>
        <xdr:cNvPr id="13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7D9978-B13A-41F8-80D9-B6EB436A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0" y="55721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250</xdr:row>
      <xdr:rowOff>0</xdr:rowOff>
    </xdr:from>
    <xdr:ext cx="1073401" cy="2947"/>
    <xdr:pic>
      <xdr:nvPicPr>
        <xdr:cNvPr id="13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11DFC9-A1D5-4B70-9051-36AC16AE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76575" y="207740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405293-B97F-41A6-A233-D1F648E1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86378-2309-469A-A6F3-9C9987E43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2FDEF8-F282-4B20-A2B9-AE9746DA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A2A52C-E86F-49C6-9786-F2B1F676B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C15DE3-67F8-4B57-884A-98FADB956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D2C1FB-D045-4411-906A-2056716A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BED129-3498-4ED2-A271-62EACBB8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98EDCE-4062-4284-86F3-89768A63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B32640-13FC-4B2B-A473-2C19385E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52D2E1-9525-4C95-9340-F7A28033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B3C56-B14D-4C4A-B643-C8E052A11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FCF583-81FF-4CA7-8542-76841D32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9B295C-0356-4775-A51C-F8DD29A4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AF7337-7213-47DA-80AF-746CA42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BC71F2-E736-4237-AAE4-2F987EC4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A9039B-3B88-4C1C-BEFA-B6C3FC6E5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9B4EB5-DCF5-4322-908C-2269C7FDE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963369-F594-419D-8289-3FA8F5A7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43A0C-C424-4F58-AA93-F10C629B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52C49F-0B22-45A4-8D09-4CED57C8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6B5B29-3EA2-4A5F-BC08-150FBC16B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A38D54-3EBF-4176-875D-755A4960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A2C359-F223-443D-8DF8-1EDB3E3DA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CF831B-CCFC-4CB5-B7EA-B1A050E9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D24A04-C06B-47B7-A272-43AA8D55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98E4E2-E6A5-4F78-874F-AC10E49B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AAE85F-C700-43A9-9AB0-92BC8160F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606C11-4AB2-4C91-AAED-78A3AB9A5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0DC367-BE8C-41B7-B265-62A4A52D8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37863F-2BFF-47B3-AE1D-EC28B60B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A5831E-00A1-4382-93A1-BA1A0CFE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99472B-7DB3-45A7-943D-C644436DE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32D633-6C9C-43D5-B48D-0B49C3EE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B6F105-ACF7-4BD9-8CCF-6925C7256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A4F70D-A028-4C99-9817-E9FC3B252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4C1104-335C-4A1D-9FEC-67491D71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D14326-42F1-4E72-A40E-19026BD2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67540A-90E2-44DE-B6E1-26345EC00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E37609-F99B-4F45-BA16-26967E5D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035C8C-706D-4889-93D3-FC1B34A3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3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DD07AD-4957-490A-9750-5CEEE29D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3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E0777D-FE66-4E1F-99B5-1C2D59BD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7EB089-DA5A-45FF-BB56-4E007060F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DAF8DC-D9FB-48C6-9150-422F02A50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B138DF-ED8D-47D0-9527-28004E926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A107C3-553C-47B0-BECA-09E16604E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90E5E5-F4D3-4324-9EAE-C0E0767F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03B392-FD64-4541-BB07-E462F743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9F138F-D23D-465C-9ABE-DC03DA03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A78EF6-2592-4B2B-9509-DE099304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A94711-1437-48F2-95B7-014DAEFB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C59B3F-BABE-4071-9DD6-1C8DD919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58EE32-A8ED-4500-ADED-B71FBF96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5EC80C-7544-4431-AB9D-05774B8B1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842CCE-B8EA-4F8C-9C8E-BAAE36F5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393CB8-5D18-4D0C-8A7B-3C55180C2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ADA2DE-F77D-431E-B685-73DE1FC8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B94558-A7E8-412A-B912-826CD1AF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EADBDB-D268-4CB2-A428-C2DE5116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9B3601-78D3-46C0-B08B-E0AAC43C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8FB245-3A7C-4F38-9B47-BD3A5E840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3125EB-48BC-44F9-852C-1FFAB68D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2E989B-D8FD-4841-9A70-AE2C5B98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483974-CC16-47A9-860D-B5A11BAD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3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DAF844-C331-4652-808C-2DAED03B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3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49BCBE-151E-4FDB-97E8-D1CAA8A1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93C5D9-08F8-4F40-9768-6A566AED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1C353E-40B1-44D1-A5BB-62558CC39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08A763-36CA-410A-95F0-02C0C8DE8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85D052-389E-42A0-8CA2-6BB40C9B7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F48294-94A8-4CEB-8A72-7A0E5D16F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A543E6-9BA2-4198-B9E2-668C5CDF0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9943D-C739-41AD-B621-F1E0891B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7C691A-35D8-4D54-BD62-43092F68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A7E635-3F4E-4994-A223-96460BB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E9628E-4A68-4ACB-AA02-333C35D6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DCFFB8-EE5E-46A1-A1C8-91C2AFB6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7BD2C3-01CC-42D6-8AD5-D53738B8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01CCD6-E2C9-490E-83C7-6A2FC607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657248-3B3B-4C94-859B-341345FB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286059-0695-44FA-AC9D-7831C4EC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4C3508-393A-4CEE-80DF-C33F7D8D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558D99-28DC-4EEC-B3C6-4B4ED2D2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7A5B06-7268-43FD-82B0-45FF949E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09B82A-F23A-4FCE-BAE2-2EF36CC6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768559-9BF9-428E-B906-F0FD663C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1E74BC-F5AD-4578-AA2B-FEB0C642F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3B819F-F3CA-4FE2-8B1C-ED11F4B15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7E1E49-6C68-4293-BECB-4BE11A31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17901E-C1F0-40BB-9A5B-920B7BA3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511C18-BC28-4F12-8C82-7928C6E6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C657FF-0CA3-43D1-B6D6-CF83525A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D408AD-46C6-44F6-B5CD-7638A4565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BDC83E-19D7-44C9-BA51-B6A9074C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FF9D40-4C74-4FF1-89D8-82E86C9E5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41AF0D-2659-4755-85BE-A3B463DA3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DE8EA7-E5B7-482E-89D5-2E7785AA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1F31FB-D64F-4230-B24A-3B156CB59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6F3FAF-CB73-4D99-A488-A9E66912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B53BDA-88D9-4F17-B877-681AC446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94C5F9-6FB4-43D4-9A3B-45E0D1A93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A77AFC-0FE4-45CC-93F6-0FD274E5E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F4AB22-1D82-4D2D-8AD2-6CC3BBE3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C92324-249F-473C-B0F1-672D01C8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6EC846-2232-4315-B292-01441927B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121506-E73A-418F-ABEE-8FA7BA62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62BB0A-D1E8-4AAE-9F2C-8782C05AE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355234-927E-46EA-A038-1BA68EE2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D38DDA-3A4B-4420-9AF3-B678DC712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602CDA-B7FA-4C2A-B590-417EC3EA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514870-C318-4592-9E26-A8686520D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6BF7D8-CCB3-4956-A105-A274E969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4844A4-4ED2-431C-BA27-02568C62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8A69EE-7D8A-43DC-BC37-B9806FCD2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B2E22F-7241-4959-AC30-42C091B3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4D1542-14E6-49B7-BF19-1AB5896D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74E914-BAAA-4253-A1FC-434C1F70A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6B35B0-F6A9-49F6-B483-AD91BEAC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3E7DA7-7391-450A-A3D5-1CB2A29B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C8C5B5-DCC6-4429-AE8C-2E7AB9CBF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FD4AEC-1E6D-4022-ABCE-1E5D3771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92E4EC-68B4-4BE5-92E8-AC0FC268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03C5CB-3D39-4C27-8F2A-A9F143C0F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96F8B5-728B-4A82-AC80-7F262451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E1A023-D2A4-4CFF-9311-C3568948B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A152DF-DFF7-453F-B0AB-1EA4A274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CF274D-C81C-429C-B283-EED0F251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A15DFF-B0B8-46D8-A9CE-7E0A5FF5D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BDD625-E22F-4CC3-804F-9BF25572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5D495D-4CBB-4E0F-A34E-5487ED831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1699F8-E383-4B19-AC05-97EC7FF7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F00CF7-DFBA-41F1-B7C4-1C456435B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4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1C716F-9991-4290-BD40-53EA809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4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3E302B-C3A4-470D-817F-36E7B2DF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4A54B-18B9-4A32-9075-F55DAD94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725DD3-4317-453D-941D-CC71CAFB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3FCD8B-E641-4D7C-95EF-89387F3CA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C58121-6A02-41FB-8AF5-8E4437FD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5E9743-854D-4317-A8C8-F09712302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378474-2919-453D-9E1D-B8777C0B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58CBAB-F596-4BA6-97A5-6477CAD2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399E38-5EDB-41DF-B3AB-DF231287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028871-FE5E-464C-86F9-77A7F2A1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6BD1E2-C18E-40EA-A1C2-2871D6E5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3312F6-FDF7-46B1-8FEC-18F83BB2E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1DBD65-0A9D-4D25-AA20-3F8845EDD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5D8FE6-454E-4ACB-BB32-97B486B7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33E9BC-3E06-4A4A-BC0B-83B27F0AD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905CF5-6449-474E-8BED-D18C651C3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471555-66C8-4BCF-802B-2A4040C72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1E9838-6EBA-4A50-8DB4-94257751B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71616A-4AF9-4368-BA27-3DA1B237D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C9F66A-431D-4049-BF59-BBCEE7A90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930FE2-9C1A-4C69-AD43-C1E9CABF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B28106-27DF-4A19-927A-48339A295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C3CAB3-BBB3-4F3A-89D1-6E0C1895A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9A3AA4-71EA-49C4-AB7C-0E715683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302D94-1C3F-46F6-8B49-806E6E1A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72C58A-6AA7-40FC-8627-E1297253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6C88A0-C0BE-41B0-A5AB-2372778D5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25BD39-10BF-482A-AE8A-4697988C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901C56-24F6-4F39-92EA-70C9BBE91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F9CE8F-8593-444C-8CA1-9965EC14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C73427-D0FF-45FF-A539-8575D31B9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4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64A403-6BE0-477E-A434-231ED20F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4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88CB55-15E2-4436-A877-D1290CCD2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5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07ED1D-1C92-4340-B3AD-B48514F1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5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C16FB5-0BAC-45A6-A670-5B298C35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5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98D133-3495-4BA3-B0EA-11C534060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5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4CB6E1-A08F-4290-A174-07A4E90E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5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5EF881-88EE-4741-A2B0-10791AAF1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5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C755CE-3A1D-4A92-AE28-C98381BA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5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D35321-1035-46E9-BDBD-2646263D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5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C326C2-B2C8-42DB-B765-E0EDC14D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5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4D40A5-15E7-41E0-AFF4-99B9F4FFD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5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DE1815-D81E-444B-900E-5DBB2D31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E4770B-58F1-4A26-A93D-5A5310B2A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AFF29-BDEA-4759-A1D7-5DD82CA0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F8D7AD-495D-4840-BCFC-56626F07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85DD18-A8BC-4FAC-84EE-1B92899D9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80043A-C8E1-40CD-B648-2D2645A5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9C3B00-DB8B-4FC3-A8DF-3B0A7BF54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6ED078-B6D8-41A6-94D1-2E6B8C94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1204E2-0F1F-4BB6-B26D-31C645C8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BFA7D1-6D58-4067-B2EF-427EB586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BFF98F-7BF9-4E8D-8BEB-D8D97E39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30225E-424A-4D24-84D2-2722D369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AF374C-EE8A-4D6E-B9A3-8601BAC3D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46B676-A735-40F2-BD95-6391B480A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5ADC45-7A5C-41FE-804F-82D57B8B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438E14-E3B8-43B8-A051-F85B3176C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8F7157-7345-477F-AD6C-3587ECDB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07F89C-44AC-41F8-96CC-535D8D8F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ACF134-0BC2-4152-AF1A-6B3F3BAE6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7149B0-97CE-4B5E-8AD0-32973C920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3C0290-3BBA-4C1B-B1D2-E363A463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22AE33-862D-4E96-8C87-088441AC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2D0F2E-011C-4175-89B2-E65498C18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01EE11-95EA-46C5-88D8-472162BDD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699DB8-E85C-4CC6-99FA-2BA283D22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5230F9-357C-40BC-A3B1-B2DB50B0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56939D-2370-4B0C-B18D-BBE99D503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180194-CC81-4955-9459-6E54DA32B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121A7F-EB43-487D-9F13-DFF582E7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7E8C0A-A6C3-443C-A1A5-ABE9CFD6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F5BCFA-41F6-4A97-AC87-CF8FCE2D0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0F37B-6BC7-4501-9CF0-5A35CDE7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F70796-E038-4175-8430-43332F19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A92B27-7F04-4BE1-808A-4A55F7F02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F27390-2840-4DA2-B736-FD5E4A93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07E55B-18BF-4529-8ECF-C306EECE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280DC2-BC99-4F6D-A738-80DF619F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00F826-44F0-4587-9C8E-BE7B7C46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E41077-5D86-45E6-983B-08970D21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26C11E-8B3C-4736-8641-85F209D9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C3C114-A66B-4CB1-ACBB-8FBB21AE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6685F6-9CD9-4B5E-B29F-DC5C6DEF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55C772-0ED9-46B9-A431-19EEA43C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D0E621-BE74-4D89-9199-C6AACF94C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80225C-A35A-4F7F-B518-08983218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745AEB-2B0A-439C-B9C3-97C63063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419D1D-0530-4C8D-8A6D-A0981F85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4C2EDD-D284-421B-81AA-C5327352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7B07B0-9C9C-411A-9546-B7F1B514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9A8A40-D7C0-4C3E-937A-ED6744C3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820CC6-569B-42D2-A78F-5A025CA1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63DF51-3BE5-4EF5-A2B4-C688F24A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F626A7-10E8-4B3B-9B42-12C6B89AD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F222DB5-4C4A-4076-9F2B-974C81430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9AF4A8-95B5-4E0D-ACAE-BBBE6376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76CCDF-42F7-41B6-BCBD-58FDD314C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B69F0D-AED0-487C-B33D-290C5BD63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174090-9F2E-46E7-8B58-532EDB7A7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BF22DC-FBA6-4EFC-9318-D8990896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EFDDFD-C109-47FD-914F-D64542987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78ABD0-F24F-41A9-8D75-A6D67C06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A9236F-31A8-4350-BE94-92AACC57E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5FFB05-586B-4A62-9F03-8B4C85C7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68DA2-D269-43C7-ACD6-10EA6CCB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F3516CE-3641-48CA-9EB6-3082E4EC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27DDAB-8CE6-4E51-A2AC-0FB81DBC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3CC3BB-87C1-4E4E-851D-DF54BE391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3634CD-0A58-43CC-A45F-3D1F8E24E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60FB15-0E47-4D04-B224-BFD9026DD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D29D26-983C-4587-8B4C-9DA43A67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A520EA-4B5E-4710-A7B7-57543204B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9121AE-F6DE-4835-8740-E587DF26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50758-4B5A-4257-B409-9695C064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FDB392-4A3E-40F9-B14B-8A6988B1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28CE7E-61ED-4E6E-9410-A06084CDF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79F59F-113C-42A9-8DBA-8029EF68C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F423BA-EAEC-4498-B0EB-289B4379E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B9C6C2-07F6-4207-B337-D830890C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7179E9-77C3-49ED-8BD1-8C2770E7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F2094D-C931-4A10-8DDB-A57A89F3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539898-787D-4E62-AFBF-B9A17E62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540AB-42A2-4910-9128-B98BE2D93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408978-6814-4458-89B7-E89F4A47C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DA533B-AB69-4C6D-BD79-4EA82D291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C20F22-4E7A-4590-8F21-F23DBD56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32C388-8AC0-42AB-B5D1-61B246A41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CBB5BF-D10D-41BA-88BD-1A79D6B20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5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FC9E10-9C26-440B-87A0-E9C4672DC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5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BB3A2C-3D7A-41B4-978A-5CA74CCC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1308" cy="2774"/>
    <xdr:pic>
      <xdr:nvPicPr>
        <xdr:cNvPr id="15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D77AED-8E09-4A35-ADE0-DFF0254F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401" cy="2947"/>
    <xdr:pic>
      <xdr:nvPicPr>
        <xdr:cNvPr id="15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92CE17-2A04-443C-91BE-A45FC580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92306" cy="2774"/>
    <xdr:pic>
      <xdr:nvPicPr>
        <xdr:cNvPr id="16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8FFFC8-AEF0-4113-87EC-B8051A63F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217</xdr:row>
      <xdr:rowOff>0</xdr:rowOff>
    </xdr:from>
    <xdr:ext cx="1073161" cy="2947"/>
    <xdr:pic>
      <xdr:nvPicPr>
        <xdr:cNvPr id="16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C393F2-590C-4C73-A8F2-A37E897D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429000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221</xdr:row>
      <xdr:rowOff>0</xdr:rowOff>
    </xdr:from>
    <xdr:ext cx="1091308" cy="2774"/>
    <xdr:pic>
      <xdr:nvPicPr>
        <xdr:cNvPr id="16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70FC1D-D98E-4621-81B3-ED6B5DF53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221</xdr:row>
      <xdr:rowOff>0</xdr:rowOff>
    </xdr:from>
    <xdr:ext cx="1091308" cy="2774"/>
    <xdr:pic>
      <xdr:nvPicPr>
        <xdr:cNvPr id="16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9D59CE-F150-4292-B174-2715AB4E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47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221</xdr:row>
      <xdr:rowOff>0</xdr:rowOff>
    </xdr:from>
    <xdr:ext cx="1073401" cy="2947"/>
    <xdr:pic>
      <xdr:nvPicPr>
        <xdr:cNvPr id="16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D4FA59-6823-4A8C-BDEA-3DF6BE406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24700" y="3429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221</xdr:row>
      <xdr:rowOff>0</xdr:rowOff>
    </xdr:from>
    <xdr:ext cx="1091308" cy="2774"/>
    <xdr:pic>
      <xdr:nvPicPr>
        <xdr:cNvPr id="16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000EE0-1033-4EDB-B898-2232EE74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4700" y="3429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11</xdr:col>
      <xdr:colOff>281570</xdr:colOff>
      <xdr:row>1</xdr:row>
      <xdr:rowOff>40061</xdr:rowOff>
    </xdr:from>
    <xdr:to>
      <xdr:col>12</xdr:col>
      <xdr:colOff>607049</xdr:colOff>
      <xdr:row>4</xdr:row>
      <xdr:rowOff>77042</xdr:rowOff>
    </xdr:to>
    <xdr:pic>
      <xdr:nvPicPr>
        <xdr:cNvPr id="1608" name="Picture 1" descr="Logo Nuevo Inguat No 1">
          <a:extLst>
            <a:ext uri="{FF2B5EF4-FFF2-40B4-BE49-F238E27FC236}">
              <a16:creationId xmlns:a16="http://schemas.microsoft.com/office/drawing/2014/main" id="{262E579E-4F54-4616-846A-CE6C27CC9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263335" y="201146"/>
          <a:ext cx="1327004" cy="520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223</xdr:row>
      <xdr:rowOff>0</xdr:rowOff>
    </xdr:from>
    <xdr:ext cx="1091308" cy="2774"/>
    <xdr:pic>
      <xdr:nvPicPr>
        <xdr:cNvPr id="16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25DEBD-7F0D-48BD-B9F3-CCF22F66D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223</xdr:row>
      <xdr:rowOff>0</xdr:rowOff>
    </xdr:from>
    <xdr:ext cx="1091308" cy="2774"/>
    <xdr:pic>
      <xdr:nvPicPr>
        <xdr:cNvPr id="16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C104CC-7C27-4CFC-B21E-B5F1DF3D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223</xdr:row>
      <xdr:rowOff>0</xdr:rowOff>
    </xdr:from>
    <xdr:ext cx="1073401" cy="2947"/>
    <xdr:pic>
      <xdr:nvPicPr>
        <xdr:cNvPr id="16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31A31B-2E27-41DC-8D78-EF1C83AB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6550" y="41243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223</xdr:row>
      <xdr:rowOff>0</xdr:rowOff>
    </xdr:from>
    <xdr:ext cx="1091308" cy="2774"/>
    <xdr:pic>
      <xdr:nvPicPr>
        <xdr:cNvPr id="16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3F13F4-21F2-4825-8B0C-FC4729B4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224</xdr:row>
      <xdr:rowOff>0</xdr:rowOff>
    </xdr:from>
    <xdr:ext cx="1091308" cy="2774"/>
    <xdr:pic>
      <xdr:nvPicPr>
        <xdr:cNvPr id="16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88F46F-5FE7-4813-B8E1-06914D5E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224</xdr:row>
      <xdr:rowOff>0</xdr:rowOff>
    </xdr:from>
    <xdr:ext cx="1091308" cy="2774"/>
    <xdr:pic>
      <xdr:nvPicPr>
        <xdr:cNvPr id="16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C81F14-BE0F-4270-B2B3-F540A567B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224</xdr:row>
      <xdr:rowOff>0</xdr:rowOff>
    </xdr:from>
    <xdr:ext cx="1073401" cy="2947"/>
    <xdr:pic>
      <xdr:nvPicPr>
        <xdr:cNvPr id="16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9EC308-A19D-4F34-BE99-A5F7E5AD8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6550" y="412432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224</xdr:row>
      <xdr:rowOff>0</xdr:rowOff>
    </xdr:from>
    <xdr:ext cx="1091308" cy="2774"/>
    <xdr:pic>
      <xdr:nvPicPr>
        <xdr:cNvPr id="16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6A465A-F6B2-474D-A588-403E8002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86550" y="41243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222</xdr:row>
      <xdr:rowOff>0</xdr:rowOff>
    </xdr:from>
    <xdr:ext cx="1091308" cy="2774"/>
    <xdr:pic>
      <xdr:nvPicPr>
        <xdr:cNvPr id="16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10C68A-CB6C-4C83-AAB8-B2807FFC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222</xdr:row>
      <xdr:rowOff>0</xdr:rowOff>
    </xdr:from>
    <xdr:ext cx="1091308" cy="2774"/>
    <xdr:pic>
      <xdr:nvPicPr>
        <xdr:cNvPr id="16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692CBF-EF2C-4C3F-AC45-3ABB079E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771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222</xdr:row>
      <xdr:rowOff>0</xdr:rowOff>
    </xdr:from>
    <xdr:ext cx="1073401" cy="2947"/>
    <xdr:pic>
      <xdr:nvPicPr>
        <xdr:cNvPr id="16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D93E12-DBE0-4ED3-A0DB-B3A3085F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77125" y="618267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222</xdr:row>
      <xdr:rowOff>0</xdr:rowOff>
    </xdr:from>
    <xdr:ext cx="1091308" cy="2774"/>
    <xdr:pic>
      <xdr:nvPicPr>
        <xdr:cNvPr id="16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C2926A-01D1-491E-BA3B-43735EDC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77125" y="618267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203</xdr:row>
      <xdr:rowOff>0</xdr:rowOff>
    </xdr:from>
    <xdr:ext cx="1091308" cy="2774"/>
    <xdr:pic>
      <xdr:nvPicPr>
        <xdr:cNvPr id="16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32C4BE-54AD-43F1-80E4-12AB3DB9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10871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203</xdr:row>
      <xdr:rowOff>0</xdr:rowOff>
    </xdr:from>
    <xdr:ext cx="1073401" cy="2947"/>
    <xdr:pic>
      <xdr:nvPicPr>
        <xdr:cNvPr id="16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84F9CD-4333-490D-8EFC-B599D321F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10871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203</xdr:row>
      <xdr:rowOff>0</xdr:rowOff>
    </xdr:from>
    <xdr:ext cx="1091308" cy="2774"/>
    <xdr:pic>
      <xdr:nvPicPr>
        <xdr:cNvPr id="16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1AB775-74BB-4E35-92CC-35BD0158D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10871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203</xdr:row>
      <xdr:rowOff>0</xdr:rowOff>
    </xdr:from>
    <xdr:ext cx="1073401" cy="2947"/>
    <xdr:pic>
      <xdr:nvPicPr>
        <xdr:cNvPr id="16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4366B9-9B6D-4C97-8596-6922241D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10871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187</xdr:row>
      <xdr:rowOff>0</xdr:rowOff>
    </xdr:from>
    <xdr:ext cx="1091308" cy="2774"/>
    <xdr:pic>
      <xdr:nvPicPr>
        <xdr:cNvPr id="16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CF3C1A-37E2-4AF7-ACA5-5F7389A9F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3716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187</xdr:row>
      <xdr:rowOff>0</xdr:rowOff>
    </xdr:from>
    <xdr:ext cx="1073401" cy="2947"/>
    <xdr:pic>
      <xdr:nvPicPr>
        <xdr:cNvPr id="16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A29EE4-A77F-459B-B46F-C3FFF8246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3716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187</xdr:row>
      <xdr:rowOff>0</xdr:rowOff>
    </xdr:from>
    <xdr:ext cx="1091308" cy="2774"/>
    <xdr:pic>
      <xdr:nvPicPr>
        <xdr:cNvPr id="16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1D6701-CE6E-4590-8C7B-40891287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10325" y="1371600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187</xdr:row>
      <xdr:rowOff>0</xdr:rowOff>
    </xdr:from>
    <xdr:ext cx="1073401" cy="2947"/>
    <xdr:pic>
      <xdr:nvPicPr>
        <xdr:cNvPr id="16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C57200-F0AA-4B6A-A872-FD71ED6D4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1371600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292</xdr:row>
      <xdr:rowOff>0</xdr:rowOff>
    </xdr:from>
    <xdr:ext cx="1091308" cy="2774"/>
    <xdr:pic>
      <xdr:nvPicPr>
        <xdr:cNvPr id="16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21942B-8AC4-408C-902C-126272EFA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8850" y="850582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148</xdr:row>
      <xdr:rowOff>0</xdr:rowOff>
    </xdr:from>
    <xdr:ext cx="1091308" cy="2774"/>
    <xdr:pic>
      <xdr:nvPicPr>
        <xdr:cNvPr id="16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3CF02F-A459-4D55-BF55-F0A20B31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8846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148</xdr:row>
      <xdr:rowOff>0</xdr:rowOff>
    </xdr:from>
    <xdr:ext cx="1073401" cy="2947"/>
    <xdr:pic>
      <xdr:nvPicPr>
        <xdr:cNvPr id="16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ADC736-6B6E-4429-A269-9664CFAD7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988468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148</xdr:row>
      <xdr:rowOff>0</xdr:rowOff>
    </xdr:from>
    <xdr:ext cx="1091308" cy="2774"/>
    <xdr:pic>
      <xdr:nvPicPr>
        <xdr:cNvPr id="16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9A1E68-2741-474D-9C3D-719693FF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8846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148</xdr:row>
      <xdr:rowOff>0</xdr:rowOff>
    </xdr:from>
    <xdr:ext cx="1091308" cy="2774"/>
    <xdr:pic>
      <xdr:nvPicPr>
        <xdr:cNvPr id="16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939F9F-F939-4BAE-BAAB-8BE999EF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298846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148</xdr:row>
      <xdr:rowOff>0</xdr:rowOff>
    </xdr:from>
    <xdr:ext cx="1073401" cy="2947"/>
    <xdr:pic>
      <xdr:nvPicPr>
        <xdr:cNvPr id="16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DFF4A7-2607-4370-A373-047407D3E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3897" y="2988468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193</xdr:row>
      <xdr:rowOff>0</xdr:rowOff>
    </xdr:from>
    <xdr:ext cx="1091308" cy="2774"/>
    <xdr:pic>
      <xdr:nvPicPr>
        <xdr:cNvPr id="16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722ED5-3ED9-40E1-8E62-6D2D98AE4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022786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193</xdr:row>
      <xdr:rowOff>0</xdr:rowOff>
    </xdr:from>
    <xdr:ext cx="1073401" cy="2947"/>
    <xdr:pic>
      <xdr:nvPicPr>
        <xdr:cNvPr id="16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13F8E3-6922-4D6A-8CB7-A34A8BFF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022786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193</xdr:row>
      <xdr:rowOff>0</xdr:rowOff>
    </xdr:from>
    <xdr:ext cx="1091308" cy="2774"/>
    <xdr:pic>
      <xdr:nvPicPr>
        <xdr:cNvPr id="16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0A6C6B-2037-4178-A7E3-7ED92436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022786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193</xdr:row>
      <xdr:rowOff>0</xdr:rowOff>
    </xdr:from>
    <xdr:ext cx="1091308" cy="2774"/>
    <xdr:pic>
      <xdr:nvPicPr>
        <xdr:cNvPr id="16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8B3881-3E96-4DF3-8D92-CF0C19BA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3022786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193</xdr:row>
      <xdr:rowOff>0</xdr:rowOff>
    </xdr:from>
    <xdr:ext cx="1073401" cy="2947"/>
    <xdr:pic>
      <xdr:nvPicPr>
        <xdr:cNvPr id="16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369008-7CB3-4C76-9EA0-5761DF43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3897" y="3022786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1091308" cy="2774"/>
    <xdr:pic>
      <xdr:nvPicPr>
        <xdr:cNvPr id="16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FD345A-8C9E-43DD-B53E-4DBD398A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4192400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1073401" cy="2947"/>
    <xdr:pic>
      <xdr:nvPicPr>
        <xdr:cNvPr id="16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DD1C9F-36D6-4FEB-B1CB-56A9AB3BB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4192400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1091308" cy="2774"/>
    <xdr:pic>
      <xdr:nvPicPr>
        <xdr:cNvPr id="16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B77A07-0BD6-4156-83D0-030FBEA20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4192400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188</xdr:row>
      <xdr:rowOff>0</xdr:rowOff>
    </xdr:from>
    <xdr:ext cx="1073401" cy="2947"/>
    <xdr:pic>
      <xdr:nvPicPr>
        <xdr:cNvPr id="16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7BA62E-8893-463B-96EF-BC1B1BF7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4192400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77C755-2F3F-4A55-8FCA-1590F408B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D0092F-E4CF-49FC-B397-003B97E7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4F9F2B-9B05-4339-B679-A9188C167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A449B7-3BB5-4088-B4B6-062FB76AC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61230C-5D86-4FDF-A0B4-71B0838A4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631A2C-3CFF-48FE-B6D7-A06C96589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50DFB9-0777-4876-AB9D-84A09111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9214CA-FA69-483F-9BC0-12AFE0A5B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0B43EC-39A0-45B2-B26A-1FC04DF7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B084D2-9D8F-46D9-A8D8-7940A9CDC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4D3B2E-AA25-48AA-9D15-9BEA6BEB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A09702-4486-4267-B8D1-5EDCFCC5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B3DC6-BFD0-4259-BC60-8717E59D1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AB66EA-9459-4A1B-AE97-E9EF508A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F04AD8-6BE0-45ED-8225-D1B4A1F6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F22635-E8F6-4F31-8132-131863F2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F095B0-EF87-4D96-B864-7C6A911E0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F0657B-FDAA-4826-B4A3-EC48FABF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DA4F6D-E776-4155-94F3-E26CC0A01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EF111A-FD80-4CB2-9B7B-0F1DE84B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B0E356-6EB3-4B99-8C74-588F51FC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BE208A-3AB6-400A-8E13-CAD28B470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612FAE-6A86-40BC-A986-CED5B3E4F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BA8127-15EF-4CD9-913F-2CBA7D0E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5B9037-FF4E-4312-A1E2-EE51FB6D0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ACAE58-7E58-47B4-8ADA-6670DFDB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342A06-1CCC-4439-B78C-E6F71774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21BF63-27BE-42D9-9821-D7667505C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7C40BF-8BC0-4093-8625-5AFB57E0D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FE2B07-D5FC-4AB1-B53C-E0D883C2A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C333F7-DD7B-41A2-A8B8-0B7A76AFD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BFEB13-1F47-47AF-B208-642EC739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BEBB60-9951-44A3-BA2B-F55DE436D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2508CC-E52E-45AC-833B-719AC192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1E0317-D0A3-4DCE-9AAC-1C55F92EE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DD95FF-7B5A-48FD-AECA-37C25849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B1FA54-E166-467C-BB16-0A12C42F7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9FA868-FCD1-4E6B-895D-A5D1CF3BC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B841F0-28D5-4E69-A9DA-4F1FC6575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31B9AD-4926-4A7B-BE0F-40A81CE3C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6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128870-F419-4356-9C46-5A326A37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6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530498-65C8-4C7E-941C-C0F80259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6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91DA4F-A9A8-4411-85DF-5C6C9628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6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0B1C77-0F85-4844-BE63-6C7FD3CD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6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1AF95E-7F03-41F5-9270-1BD143B83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6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74FFD8-0CD9-4B4C-B6DD-810BF0B4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6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F18988-35E0-4509-8975-CE1401E1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6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822184-D7CC-4E7A-B6B5-C94B6F01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6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ADEC40-09E8-4EEA-BBFE-74073033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6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102A6-14D6-4480-8BC5-0CE4AF6F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6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196EB2-3253-4EF9-A88F-1B0ECC84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6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7B295C-8FE4-4531-B7A9-BB67A5E4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6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8430E4-3394-481C-8899-DAF0F2D1A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6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C18E7B-2FE6-4EB8-85D6-75C988755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6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BB791A-6DEB-4388-AD0F-6A97BB87F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B327718-9B43-4251-8170-AE8B4749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2A36C0-730D-4DD2-9A8E-6E655CA96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CF30D4-8FF5-4629-BA80-8F3C892F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D6A0E9-989A-47EC-9C30-82DA87E0E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3EFA05-0AD4-45F5-ABE3-E554DF562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A1622C-891F-4206-BBE9-23C71224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02AB79-8397-4AC3-99D6-5153328B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A66E42-D6F3-45EC-BA3C-55560BDF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36CE61-FBFE-4EC1-973E-69E30F9DC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9A63D-0318-4920-9DC5-25D468A8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4FB6B4-D6F3-47EE-A1C8-A05E1AEBB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6A6698-DAC8-47BA-A852-27923D64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2FA41E-BD8C-4293-9C85-26E1746E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2174D4-C4E4-4A68-BAE8-910558BB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17303F-5529-44DC-9352-F7003EAC0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9FBC72-8E9C-4299-909C-3A2BD387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D63E5F-7DBE-4891-A598-8671BFAC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9DC3B2-ABC9-48A0-8FDE-19941FB5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73457C-0A80-43CA-8982-B07F6B9AD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EC252F-0F8B-488D-A3A8-B313EFFAA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763464-D479-42C9-9271-3A51D868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0E7A84-0B24-4CB0-B6F9-6E7368156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39482A-56C2-4683-A6EC-50D6D0699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2156E9-75C1-4A08-B641-A7D43C19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E2D755-EDFE-4B68-967D-3F0695F9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9319AA-35B9-4DC1-BED2-ABD3CC55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0CA4FC-173B-4163-ADAC-8479084E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19E52C-F0DC-4865-9406-9E074853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57ED26-B1CB-4485-8B37-614E76EC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0C606EE-A4A0-4235-8161-828865F7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E8C62E-4368-4283-9DF8-0AD0F773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63986B-C9BB-4F4B-9FB7-FE705109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2F451C-43E0-46DE-B4D1-773BCE97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B47F9A-F279-412C-BFDB-2987A7504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031113-D2FF-4845-8483-1448564B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1D367C-353F-4944-8C15-7B509C28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5204E4-2121-418E-8562-89DA0A62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63F406-4F03-4274-BBAC-7131607CD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74F99B-372D-48CC-AFA3-81485A9E4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583E79-8B42-416F-A839-828E04FC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02C6DA-BEDC-4DDE-B598-2FAA6904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0FC4DC-60CF-4235-B366-539BA5CD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02E913-D208-4204-B694-39A61085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2CBCC4-38AD-496E-9209-5215CC4A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74F748-E08A-4772-A1EB-512DC741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503916-8037-480B-B1EF-93C5DBA0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475971-D9E6-4B80-8F81-ED8ED6283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29ACE2-4B2A-4887-B60C-212FAE2A3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E8ACF6-F555-41BA-9DAE-D3C98262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C7AC1D-288F-48C6-8CA3-8BD7175CD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8727CB-E125-4943-A655-25EC7D74D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DF4D60-0FD2-4E1F-90FA-8CAB5020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E18B8D-C53A-487B-AFD5-19A7199F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38CFB1-E174-4DCF-8863-4F421604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593B3E-3D26-45C6-BCD9-4BC959D4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91C063-BC7B-49F7-9269-D5AC7F4E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C9E35B-01E9-430E-B47E-8D7A303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ABCE6F-624C-4BB1-9257-5B88BD93E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88D504-CE45-45ED-9ED3-B19FF290D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5594F2-6381-450E-978B-74C8C2E69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FC7E4B-93BA-4B28-8A2D-F57FC7DF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1A03CF-F32C-48B4-879A-09BFFD7E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73392A-4B12-4120-B214-F4FA41D2E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46246E-B1CB-48D5-9F7E-7D84F4A38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C59253-FF13-47E7-A021-6616573C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73CAC8-34B5-4F84-9761-590AF22A0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8F79A5-EED3-46CA-BF9A-91A7FFC6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37F72E-635B-4A3E-8B31-6F8B5C8C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6BEED4-A9D1-4611-9715-F2C8B42E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058441-3B42-49BC-8FA0-D765F9AF1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A84F2B-CC82-4B56-871E-A4D7FE5D5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1FE0CA-63D5-419A-8346-949A220F1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E1CFF9-5AAC-4BF4-B34F-06FD0689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82335C-D6C1-448B-8A0B-FA2A5723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4E59D6-B2D2-4F87-BF4C-9ACC4D6DC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5DC263-A827-4F39-A693-F6D4E50E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7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00C6E8-C3A4-48D3-BD87-087C7459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7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C3E2EA-8805-41BA-BF69-98334102B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7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526C85-06C4-470A-9C1E-221DDACED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275018-7E71-4C7D-9353-A1C6D671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7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19D86F-9355-4EAB-8FC2-9F3523A4C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17F0ED-3B71-4BD6-8D49-9E18F326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7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2414A1-944C-4BB4-A7F9-87939DFD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DA57B7-114B-48EC-BD18-FE781154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7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9169A4-89AA-4ACE-BBCD-A627B12A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25F96A-01CB-4355-A7A2-F96F2AA0B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7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76B33E-4EA4-453E-AE21-F0E68E7E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76BB21-F2AE-41C7-A6A0-156B0C06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7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2704D8-B365-4C1F-B56B-85BB5C898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F93E71-50F2-428C-B4A2-DB4F8B419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7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BBBAB8-9CBF-44A0-A18A-EB1C0374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087DC7-E154-4E41-BAAB-1D3711AF8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7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143FDD-AE0F-45AC-83D1-5F1E2798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039814-0A2A-4A22-AB11-4D1C37BE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7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91D599-6BCD-426F-B50B-6B91D3BAD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D2D0F8-4E8E-4403-93CD-53CEBADC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7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95DF66-6652-4A0D-9D44-0DFDE008D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4F7CE0-808D-4B2F-A212-E03F5CA5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7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776885-62EE-4AF6-BC92-FB776C11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7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4F9431-4209-4009-BA74-8C1006A71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8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55E238-BD86-423A-B414-C5BC5F81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8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644739-2536-418D-920E-F84A92E1B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8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E858D7-113B-4E70-8046-C566DBBC3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8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35B4ED-6CD1-4C59-AFBD-31C932E0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8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BA883B-96F5-4A76-BF8A-C09DDD2C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8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29FEB9-EB98-4AE3-B8E3-AB4056FE6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8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B9B729-429B-482D-AF06-23E3C5A72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8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C26DF3-0663-430E-B681-30AAD9F5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8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71A454-0F9C-4B2E-9379-F0CFA11D6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8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3EEAD8-C77B-469B-A6DE-261E7924C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8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E57AC-CE25-41EF-8510-EB69C826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8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DD8467-E0F8-4DDC-96DD-4DE764840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8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B137B5-2EA9-427B-AC69-4E536E09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8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DD353E-5A60-4446-A8AB-9E30F29E5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8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B4F084-887D-455A-8972-DB476592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8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D95E37-1120-47D3-A641-46AC861D5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8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37F7EB-F698-49BC-BBE4-0A1089E1A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8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F5D9B8-E244-49EB-BFF8-203108D12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8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170D07-50B2-4E18-87B7-D8AE50417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8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24D5AB-B9BE-4DF6-9E92-00F5E9741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8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CA5F45-89A1-4444-B15C-DD544DE1D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BB3596-E5F7-41EA-B966-0782C7F9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AC02F6-D80F-46A3-935D-A8BD5699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C25AC5-432E-4936-AF35-F3E0F696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5CCF0E-85A7-400D-BD19-E99714F5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6DDC01-5510-4C6D-AECC-9BC197F2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FDEE68-4C22-4DA3-AE97-DA4128FC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C90DFF-DDA3-44B5-B7A2-6CE44721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508170-68BB-4022-8A63-98AC00F0D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8AE657-F14D-43C4-9670-8A7B5F68C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4F3DEA-68DD-4485-8926-4D1C757C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E2290C-1CBB-448A-912A-F83A5B208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6C1186-477A-442E-A34F-B45160D5E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8CA25D-B296-4F1F-8B41-60525D6B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F266E8-1632-4EC9-9900-5AB22922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9E10E5-3DDC-44F4-95A3-D71EDDB88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CE1813-1763-416B-B160-F0CC7557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3247B7-442A-4AD1-93A4-25527078E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96D31D-1BF0-48E0-AF19-AF187B9E5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20989A-11E4-4EE0-9F37-6912BF8CE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7F6A88-F486-4D40-A74C-2419F7948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6CDF60-B517-4EA3-BBEE-A303B9A0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9A665B-F600-4B34-B9EF-9DD80D20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9464EF-782F-4C4A-9955-FCE264BE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FF9B93-8EC5-4584-B540-A14608CC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DDF05A-EAC8-4A95-9B0C-133EE03BC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874E72-85E6-4EA9-B353-1362F7E9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96CAC8-2F40-4F15-AD88-6B275C1D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3ECA90-C111-4A07-A21B-3BD2182E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F73572-90B4-419E-81BD-2A920A0DC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76DFC7-33EC-4553-99FD-6FC2FCF57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8DA2E-DA79-4360-8587-A9144D42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4B969-1200-46A8-922A-7A6E7C36B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E6E06F-7CE5-4547-8518-CB6CE06A5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2C6C50-5759-4ECF-B158-645EE315D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A99206-5FA2-4137-8EB1-73688B5C4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DB13E8-5CD1-44A6-9DDC-438E499F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EDAB1B-F26D-41B4-95F2-BF49E14CD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28BCDC-3913-4022-9F62-FE01B8E2A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6B95C8-CFFB-4C22-BCAB-045303ED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485220-1DFE-47FF-8F4C-AEFDA7B2E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A964C8-3F7E-4FED-8436-39918FD2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CE5B98-8FCC-44BB-95B4-8478C61F7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98EDD6-1E15-4C3B-B249-9B9F4E47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C7028-6C78-4C6E-881D-782307B3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9919BC-3EB4-42A0-8962-3B876F8E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05A974-8172-4CC7-B146-8D6E28C89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299358-B06D-4CD0-83E2-4F1CF2E85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200C3A-3ED0-4AA4-8CE4-87F12813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A79E85-6AF3-4FE9-A2C0-FA766DB55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350AC4-00D2-4140-9DE2-3CAE6665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AFC67C-2E65-41A8-8A5C-98FDEFD2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5C3AD4-29CB-445E-8A1D-D2B361898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5E327B-A667-42E3-A908-47ACF5E5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B839C8-B92F-4DC5-AD0F-6C5869E42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B9DB56-30B5-4E83-A6A9-07CBC988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7AECA3-0AD2-469A-A886-F3C25A46C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049CC4-BA16-4B39-A29B-73B2EA91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B498C1-B0FA-4496-8CD2-AC023CCD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C8AC17-40F1-4874-AA5C-E3792BFD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683679-76E4-44C8-AD71-58256BA9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39CD25C-9BB7-4AF6-8CD8-70846FDAE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0097D9-7A21-428E-B982-55900D70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22AF1B-C6BD-4AC7-8E31-70F04EC4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E8DFF7-BB18-4D54-8DC5-A68C21934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4D4F25-ECFF-4962-A082-FA6A268F9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D665CA-5610-4840-83A1-7EFF76DD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87B217-E0A8-4101-B6B2-6D82A2CB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D33DAC-7A23-414C-96DE-2DBB1FC84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34D771-B0BC-4521-887E-6CF8F266F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E182E0-F355-4F5A-B995-02B60F58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C4FEE6-CF44-498D-86F0-457707AB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A768D-7A2B-440A-8959-60002D815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76A0B5-47E5-4A7F-B4BB-3AF337A7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A73E39-151D-428C-8854-600F549C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B05F87-DDB1-42AF-A5DC-F1EA37D0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349DB7-4EF2-4FE3-A7F4-4081F6BFC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46129B-A477-4AAF-B731-5F78E1ED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8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F12063-C8C9-46F3-8FAB-4CBE2B23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8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AA1581-CC95-4AEF-8254-36F42ADC9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9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8B7EA1-9202-4C66-B992-7CA61C10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9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4C18AA-2327-486E-A9E7-00452849A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9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B53A5E-9548-41EE-9B48-C5AB0274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9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7D3FD4-CB97-4CFE-A980-5B2DD21B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9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6412E5-7953-4C33-AA12-61BC3C1C8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9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1DC6A3-1B6E-4892-889F-DEEED89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9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4EA2B8-DC62-45BD-A0D3-5B8453C4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9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C285CE-8E14-47FE-9502-B95F8D6DA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9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C02D5A-962E-43CE-829A-CCA16B45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1308" cy="2774"/>
    <xdr:pic>
      <xdr:nvPicPr>
        <xdr:cNvPr id="19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43357B-AB24-4BAC-A4AF-168953F2B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401" cy="2947"/>
    <xdr:pic>
      <xdr:nvPicPr>
        <xdr:cNvPr id="19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8A7148-7974-4A3F-8281-A39C8C2F0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92306" cy="2774"/>
    <xdr:pic>
      <xdr:nvPicPr>
        <xdr:cNvPr id="19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42A1A5-793A-499A-9EEF-F0BAA99F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49463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169</xdr:row>
      <xdr:rowOff>0</xdr:rowOff>
    </xdr:from>
    <xdr:ext cx="1073161" cy="2947"/>
    <xdr:pic>
      <xdr:nvPicPr>
        <xdr:cNvPr id="19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4A9377-4ABD-498A-846E-BBB352B2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49463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2B93C5-5386-4E8C-8E4D-ABC0C285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2B436F-9D35-465B-9D03-D84E6DAF5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8CD7A0-3939-4377-8452-888AD8EE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610D73-FFC4-4B37-AA7C-348D746B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9B3CA0-4CF5-4893-9847-28DBEFA9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9549A2-ED52-4AF7-BC45-B881997A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C1B9F8-BCA4-4D1E-9122-80530081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58B5AB-4D6C-4BEC-A2B7-E578A24BE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746E6B-37FD-464C-AF0A-A5A08C15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ED2B6F-2118-4088-9679-A4A06077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D9F4D4-4BDE-409D-98EF-7D2F4EB9A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AA13FD-D694-458B-A936-0B9C28AB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432A5E-3C66-466E-B88A-A174972D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77CD8B-84D2-4FFA-A26C-6EE7F515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7811FD-9A82-459B-9112-2337CA95A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8D7706-42E3-464C-B1EB-DC7B998E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626A7AE-D88E-4AF2-B3FF-BE83220D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FE2A69-AF40-4843-8DD6-7E20A001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5E6FC7-AC5A-42CF-9E1E-E932310F0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F6A873-59B9-4D44-8BEE-1FB3938F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F5BF74-43BE-4A7A-A0B8-AC607AB7D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B35629-ECB9-40E7-82E6-40F637C61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B451C5-38E1-47A5-8EDF-C68C5577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D03D22-33A7-402C-82E6-B19EE232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B0B725-FF37-44B4-8338-73E9BD66F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9DF2CD-0DE9-48C2-8A32-78946A83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37D698-02D9-4497-9A36-14A4F6C2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88FD70-7630-44E1-8C26-C276C562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88CD6E-90CE-4855-8B83-A23FFAC7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A39BF5-7B03-45F2-AD6B-D98603E2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21A0F4-8176-46EC-93D1-F62ACE89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9B1A7A-7BE0-4DF7-A572-19D26A61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62AF05-EE0A-42F5-AB55-9F1397250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EF6095-FD94-43F8-948C-743C3C88A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188EED-9E18-4C02-BA9A-152FE9BC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42EECF-331B-4A79-9A4A-5EC57334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EA5CB0-F86A-4B70-A91F-CDA7231FC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970571-4A7A-4815-A87A-C5BDCFC81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D6C177-8D96-4E82-BBDF-2D2FAFC9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0A1B92-9105-42B7-9D3A-E7A619D62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19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83F8F9-B637-4504-B063-ADADF36B1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19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9A4B83-009A-49B6-B591-387F421B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9071B8-DC0C-4522-BD79-8BC7492F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155C56-9FE0-4BDC-950C-0F564CB8D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6ED328-024E-46F3-9EC1-A4B27B18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5F7AAF-91BD-457E-98BC-DFDDF9300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73DBE8-2B26-496A-A8F3-20977AC6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AD28C4-06AD-46CB-8E3E-D35B0F81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C9BAE6-497C-4B1A-87D4-D26AC88C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20CAC1-89B3-4E57-9D28-B007A12F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A81402-B392-4434-8077-263BECCB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D1A054-D30A-4E10-B923-D5CCDF24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9F253A-C657-49A7-90C7-291E506E7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B781F2-C2DC-45EA-A9DF-F2E829C0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80FE47-F95B-4A59-8C46-9BFA2F2C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7CFB3A-3DE4-411E-9005-C1AD552A3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339512-6681-4477-8294-526C93A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ECAD47-A523-466F-A4A2-A2B43FEF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8DA2AC-45FB-4505-ADF6-538042B6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BD7800-4FB7-4E32-B38E-9B7961DB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DCC18A-9CA3-463D-935C-F0F205D3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7B32D5-2E95-44E4-8E7D-AB597C0A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064A31-52E4-42B3-9A57-BEFCDED48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11531E-D439-43A2-98A8-11CC4DDE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2C1248-FEB3-4364-86E9-285893637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C00B51-416E-48B2-8360-F213745EC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2CBA93-A408-4ECC-8B43-61BAAB9E0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6F01BA-209F-4F08-A0F0-C5C66042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752BFD-52F8-45FF-94A5-6DE12D695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3B2A95-7E81-4311-94F8-56D243D06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B04B8C-C3A4-4385-A9A1-6737A44C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200720-CD38-41FD-890B-D3A8C8FF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8695B2-BB7B-4B0F-A240-3CF065E1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1E1BAE-59C9-4CC1-88E0-FA0BBA05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ABB463-308E-4572-B3B2-A743D4EED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938533-DA7C-475E-A70F-3F97E3AC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1D813E-C01F-4572-AE62-190AB66B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735151-6C7C-4268-8FA8-7F293769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FAD56-F4F1-4113-895C-33C1C59C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9461A6-5CE3-426F-BB63-10AB9FA1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FC6D48-6AF9-4D6E-B52A-FE0B8F20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932A1A-0BBB-49EE-8F58-7A0A26A7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DC9085-A3C2-4A83-BAFB-0795BB499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920342-D49F-4EDE-8589-47DCDD83D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39068-62EB-445B-84D0-A4FD59A9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19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C530C8-4578-422A-93F8-3C320E3D5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19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05A0FE-EF20-4D4C-BBFA-158F3E24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FAD2EC-503B-4A6A-B05F-A571FCC5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45C439-0BE6-435C-873A-0648B9FC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631035-C64E-4F4D-A69A-84A3BC84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2E5887-AE06-4379-8EB8-DC5158C19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8A4711-F6B4-428E-BA3B-C21070093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CF68D0-7BB2-42AF-8E8D-C7C4F22A4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AD2C34-C1CE-4D2D-B5D5-4FF262B83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7BF572-401D-4D5F-8915-5C2D9357D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991A6E-C01D-4743-B8D2-EB0022BC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E19715-86BE-49D6-BBED-8B0CB27F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10F2AE5-C751-4F54-A4A2-DB26FA64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3BA5B9-9F22-4752-9CA5-8F1C66C46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C34C76-7350-40EE-B3F5-1B807609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2BA350-CB8F-41ED-B3CA-003EEB47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06873D-F51D-4D17-8498-98008DC7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088919-FAD6-40D5-8131-753F9CF0C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08DCC3-9E60-4866-B47B-49AA4D6A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1DBE5A-4E79-464B-94F1-87831408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EA85EC-EC61-43AC-A77E-FD6731199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D171D2-AEA3-4A65-A175-3C5DC909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64C473-4E82-4CF0-B37C-48CDC187D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62743B-0062-4C6C-B7AE-D8D00D08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FC3431-F28C-4E81-A959-519A082E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C88A95-471A-44AF-A27F-183F7346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4DD448-6FF5-4C89-B4D8-215D79FA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03410E-5121-4838-9047-62FF553B5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E55D87-9BDD-41DB-A8B4-CEE035B44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B9F4D1-99A9-47A6-BD5B-D1E91B492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BE3AED-46F7-4C45-91C9-7DFB2BC3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DA2976-F982-472B-B44D-09C849401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E90A3C-ADE1-43B4-ABB4-96F65C583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4CD8A7-FC36-4230-A30E-E9C7442E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13C0C3-AF48-4A92-B8A9-0E0E36A7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7743C5-D84D-4EC2-9E90-81FDBD505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297302-5DCA-4581-8ADB-69C67977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AB58F-F4CB-404F-BB09-13E63B2B8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036CCA-31FA-4B6F-A287-BE890E7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E08E8B-76B5-4942-8E40-ED4CC71D7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94CECE-FCEE-48FD-AEB4-847EF9B9C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F44D67-E8F6-460B-BDC7-CB6F07DEB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471F9A-1D3E-404C-B90E-617BB377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B3B7F4-0547-4D72-8EA4-2502C95CB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4FE50A-29E2-4044-8F0F-F7E628A92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3292BC-D502-45CE-A310-FCAC04CD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C0E026-B03C-4D9A-99E1-CB41AE6B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FD5651-8BCA-44C4-9E62-8B530315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56F586-CFDB-48B5-AC70-FD25AF195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2E224F-A4F3-432E-A4C0-AE644B601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C4E9C8-03BE-4BA0-AB1B-56157717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89E256-68F7-4012-8A86-3DF6C1A76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FBED514-4202-451C-8618-EE9B88C2F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900426-EF5C-48EF-92C3-E569E090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69F744-C106-4A77-A8E6-04863198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42DDB1-E4BE-46F1-91B4-8D761222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0B372-2B22-4625-A675-35CB40E6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7DE00F-E770-4C9E-88FD-C9F43126E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C0D479-23F3-4549-9388-D81C8C90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161CB9-C610-4A49-B408-7868D181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3D6B99-1EA3-446E-B9E2-7B1CA187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9C8367-29D9-4150-989D-AE705478E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AE387A-0769-40BF-B71E-676E7727D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DDD6F4-2308-49F7-8C49-C4DBA13A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E21750-6633-4527-BA8F-4E91510B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02D4A0-F375-4E22-B405-08865036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B9C7BF-076F-4840-B76A-DCB24657F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707790-3F08-4354-ABE2-9B0F04661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5EA9E7-6130-4EA5-9268-0AC41AC3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2E23F6-7B2B-4D77-841B-38934FF2B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9301A9-0AE4-44CA-A636-B8F8F6B35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22E972-B785-49A6-BACC-A408FCCE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E7F0C6-C25E-4F93-82EA-5395E8448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095F5F-F94C-4011-9806-5BC7D13E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8BF65D-91F2-4B31-8B94-EDDC8016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12C52E-212F-4025-A51F-8E50FF5D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F67E62-6ACF-4D20-B4DA-D5BF411D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AD1120-C3E2-430D-867E-29F8DFFD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BDF275-3F88-469D-BDBC-CC63200EE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56EDE3-0ADB-47B9-A03A-8BC035D8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A7E3BD-7F6B-4333-98D7-331D55DA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0C2F58-E6F9-4742-AC28-3988C60B0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F4D116-B524-40F5-8CA7-9AF948EE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94AFB51-FB26-466E-A579-1C73F867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B4B3AA-1254-424D-A202-AA8C0791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662C9B-8F9B-42AB-9284-38E73D884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A5EF9B-3E23-430C-916F-2623E3F0E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09C66F-C4A7-45C6-B164-F5A07C9E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01729-C195-4169-9F63-70FEB0356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0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4A7580-2C46-4ECF-A3C0-DB3C7771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0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6D1098-7719-4F05-9699-FA7CE7D14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A911F0-EECF-4E90-945F-E127CD2F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2482C-916F-4543-A296-36E003DA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C51055-CF4E-41C7-9719-C45D8D5CF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3420AE0-A965-4D9E-88C7-0B1E694F9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F2BAA8-0711-4345-96F5-3E17A946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C8C9F1-2C4A-4849-B7F0-E8FDBD4C3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4E52EB-308E-4E67-845F-46E57478B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6DBDC6-0786-4E6E-9454-AE139A7D4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191DDF-A8D4-4A69-A22F-83072C29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0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4039D4-C009-4138-987B-F9F1B2BFE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0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E11C13-BD6C-42C9-A42A-5C7FBA065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406D00-93DB-46C7-908F-3E35F185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DC1704-7CDB-4064-A827-AC8BF23D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71E387-78CF-45D7-BA60-BA4635B7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6457C6-5975-4BD6-9678-412C16A5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A193C2-6C8C-465A-88C5-F85B0209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6DD1ED-88B9-439F-BDD5-2550C7032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3A6EE4-B06C-41C5-ABF7-01B29AB25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B3F668-8DB4-443B-80C6-7E9E56BC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B145C4-6C93-48E2-B556-F3F17A6C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FB3D55-B87A-46DD-967D-C1E802820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E55C0F-CD8E-4173-87FC-6863469E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2A4395-BD28-4D51-AB4E-89154256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18851D-00A3-49DD-8FB0-A3AC942C5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8B65F3-2759-4047-A916-CF64BF52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998B8F-297E-4F27-9CC0-63B2CC68B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ACAE67-DC33-4C83-82B9-7CB8F0E59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60A7AC-5FF4-4B45-B65A-158127FF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DA5F21-4FC2-4B29-953A-030C17D4B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5CC3B7-B352-420C-AF10-7748412B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4EB3F9-477A-4B6F-9C5C-E8972688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041987-63B6-4E62-B4D3-CC548741E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E99923-7512-4733-AD9C-B31D4CBD3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8B0C55-A5A8-4BAC-ACF9-58F77D08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FC1C9E-35B3-4A37-A87C-23BE6A69B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5370C2-E4FF-4A0B-9ED7-D0B0B8D33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0A9178-3EBD-4016-94B0-815BB0D76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D717A6-92D3-4C2D-BFFF-00536AA9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5D9772-706E-4235-8B2D-8C4891ED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45DF6B-818C-472F-BA32-9A56F53CB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FB6715-C204-4FA7-A998-9D14D621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3E24B2-C05F-47DD-9FD4-95341FEB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589824-147D-4BED-A777-8956F26C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25F0AE-C34A-4D7F-9F31-2AF69505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C19A14-261F-4D33-9659-DDBE5125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C0FCC5-70DD-4961-A883-0B5EBAA1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EEEE0D-209E-4816-9AE6-F9EAA7F1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DF8FBA-B63F-4A95-AB1D-B27F523A4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36600D-BC43-473A-BD12-ECC5CE96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432BE7-770B-4AE5-AA16-161DAEDBD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8A89A1-7CE1-48A5-BBAC-75793C462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7E721A-3713-4D58-9C27-032E1EA3C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BA3A5D-E582-45E5-A091-4E7AC23C9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2B657A-FF4E-4A10-BF68-E083B53A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6EC850-4F44-4BFD-BE8D-7464DB53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CED5D4-DCD8-4536-803C-F5CAB53F1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ABCD13-27CE-4033-A88D-1157E97D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B53182-935A-4BB2-98E0-EEE3F2CD9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1825C1-972A-4669-852D-5B5FA73B4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6A7DB0-0385-472D-B84A-08E7420BC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C13F94-018C-40CE-9061-53FAE201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E9A19C3-41DE-4BB0-9C3F-BDF08A14D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C67978-6839-4457-9D6E-EAC8B7745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F59DEB-18B4-4938-B673-F24CEA70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228C49-9EAE-4312-A80A-EDE7CBC4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BDB0E0-F13E-48E2-943A-34DE04F4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75888E-2783-498D-9BCF-3AC1A4B1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169CA8-D248-4EBF-9249-A9EF0DE36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548413-37D5-48D4-943A-D4D96344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66E6BF-EB33-441F-A1D5-AD5BBAEC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DB67C6-A929-4B94-A75F-A3AE56BCD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A2431B-03F1-4C2F-B793-66047F3F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5BA665-687D-45E3-9C13-7C2933317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499179-846C-4214-B5AD-61C91007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4B8437-5516-47E7-A0B3-27BBCBB1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0A5111-25A5-455D-B5A1-7C5B62638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C984F1-64B7-4ED1-8013-52593325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49DCAA-7253-4136-BEE2-93D1AC02E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802594-5EEB-4B0B-9EFE-168C4B9A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75D566-F038-4AF3-8946-B5CC37C43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D3578E-DF15-43D0-9223-E4FAAD7D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637944-920E-4FCD-9495-B9F370721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8767AE-3592-4A4C-BCAC-7E16325F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2435A8-F11E-4CA4-9594-3DB1D962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495DD9-6396-4477-ABE6-78FBF9A0A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8E58CD-A049-4FCF-9D00-8F3FBD83B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31AEC2-F8D6-4225-A61E-F2A20DF1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431C0A-9EFE-4689-B2A6-C365D73F4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1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53851A-81BE-4905-AC3B-B5219C0D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1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42685D-B66F-4643-9B85-3ABB8D5D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2306" cy="2774"/>
    <xdr:pic>
      <xdr:nvPicPr>
        <xdr:cNvPr id="21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F5464A-8CED-4A30-917F-3FE00811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5956875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161" cy="2947"/>
    <xdr:pic>
      <xdr:nvPicPr>
        <xdr:cNvPr id="21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F096D0-8FA6-43DD-AEC6-F0D3A134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35956875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1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B0B05B-E098-46AC-B0B4-DCBB0CDD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1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2B7690-09EC-4C4D-94D0-13B2E08D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1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5E3EA7-7024-4EBB-929F-B506C23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1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D92613-308F-42A0-8C2F-0FF3A2ED2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1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07244E-BAD0-4349-B130-232436962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1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E2C9D8-E177-4AF3-AE4D-39949235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1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60489D-B222-4F3E-937E-F388F4F8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1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CE0EB9-895D-49AE-BA01-455C6F427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1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DC6851-FC71-463E-9E93-9B03AC9C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1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0057F7-707B-4529-9229-B902ADFD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1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89A3AA-8CED-412B-B6B9-7A42CE34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1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1400FF-C7F2-4554-82DF-1EE1D9C03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1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D03F3A-1FCF-40D7-834D-BD8FA06B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1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7281FA-EE7E-449E-905E-EADCE7DC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1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D07E15-ADC1-4B4D-BB2F-57A027FE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1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AA6A91-E393-4366-96BD-1C7A50DF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1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7EC29E-70D9-406B-A3BE-18422744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1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5636A4-E267-48A0-9B85-38D7C4D4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1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2B60E4-49BA-426E-9BC0-E1C706404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FE5CE1-857B-4F55-8C75-71D5D5CF9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2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C41835-9BD2-485E-8383-689622FC9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2584A0-3FC4-4E20-A501-086D7F156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2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1026D6-DEC0-402A-BF6D-C387D3675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7AFE12-5CEB-48CB-B388-76DED894A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2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702B41-98AF-4181-9D66-CA59A3E2F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14C05F-59D7-4CFA-A91C-41E7FF43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2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68C8E7-28F9-4061-B739-D8A15759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3A4826-1391-4586-947B-EAFF17E90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2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E8FC2F-B430-4274-947D-3D8BACC4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3BBC48-DA36-4274-BDF4-B7D70B29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2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EF9081-C9B0-4BC7-9A88-95ACB9B2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980185-2FEC-4CEB-AF55-EDD9D5AB9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2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8ABB9D-51AA-4CFC-B72F-6D37112E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034867C-3D18-444A-B076-67D942DCD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2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1C6246-B3DD-4FD1-B6B9-13EB4FA5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96B29C-4004-4400-9F41-ABAC5F252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2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C4CD2D-2394-4F3E-B305-CD62C247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F1E776-A293-4203-B558-CA50DFCF6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2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96D09E-EB6F-425C-B1F0-F2206639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B7B0DD-C548-4EAE-86E2-D1B9CB02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2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91B94C-5417-4511-BE5B-17D68DA1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2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A7E53A-A34B-4B28-9407-BB80D4A6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51F8CB-BA60-4E47-B808-97905340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E0A977-2719-474C-8D3F-8067794E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30A02C-68A0-400B-9E04-FCDADC546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419427-612F-4803-97F6-50061DE2D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361EA1-49E6-4812-B1C3-28BFAC03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C7C8FC-9F76-499A-A837-D927B5655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5C7837-F009-4920-B3F9-3951430B4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C85EE5-7B25-4500-8C34-AA33A83AA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1A1AF0-7DBE-4C36-8BD8-97BC0E62A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1E0830-B0A5-426D-A8B3-48766180E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B0A8F7-C20D-4585-B967-70481DCE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1FC8EE-2D91-4620-8242-5C3716AB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E367B83-D45E-4431-9391-D32DB4ED0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E5C27E2-D952-45E3-B6BD-60BC591B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EA62E1-5F06-4A2D-B234-876CBD06D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1E2DF5-148E-4C50-B11E-5831EFA5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4B9216-1DEB-4FC0-8C14-F7005C13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65E28D-3BFC-47EF-A2E0-66EFCFA4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E1E84F-4316-4240-96DC-69E7504FD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993979-F84E-42E2-BFFE-05CAA3ED4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8C5942-4E77-459B-BAFA-A37EDC8D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BDB72D-39A1-4A8B-BCD7-F71A81C0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2185DA-A528-4BED-B3B9-811786E0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5DE096-BD60-44F0-8DB5-C17E18FD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E802FA-605B-413F-B451-43F200F22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A4AD27-6EF3-4615-82BC-8E1816AB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12A75A-D8FD-4635-8DD4-F0B8AC75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95B278-9E16-4118-AB7A-C5DD90F4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B8E313-4329-4A15-A1E9-D0B0FFC1D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2B567C-2C59-4757-8EAB-8F7D6879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97710B-28FD-4347-9E27-0F9973B4B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8E2D94-14FF-441C-8D7E-B9C81F22E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6B07C0-4F12-4B10-9D08-DB93E9279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79BDF1-CAF7-42EF-A5E0-0B80DCD3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66D89E-C9A9-49CF-87D2-29046CBD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6A49DA-0BFC-479A-BE9E-099C232B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40B3C4-D32D-4DB4-B7FD-A9277CF2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5666DB-23CF-48ED-BB78-6AFB5977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151041-1CCE-4AF6-A49B-E4687F2E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E83E7C-A715-4AEB-8348-412A1036B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E4322E-B6E2-455D-9ED9-F5CB0E7E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F51184-CD28-4E5B-AB7A-5CE93AAB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8A4F56-1A87-498C-875B-B626D929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526010-76DD-4757-AA62-6EDAA9820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435B4D-5736-4E18-BCB8-AE2E54D16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9A4239-7159-4C01-A4FC-4985D241F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0FF9A6-F61F-4E1D-BFE0-469F053B2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6B05FB-1620-415D-A735-A7662B453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961F160-A861-45A4-AA00-7E07DAB9F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5F36DA-B03D-47D9-9C94-6A3418C9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CD4012-7DEB-48D0-9590-904D66C3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DA0B25-8DE9-4311-BCE8-CC2E2581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1D4AB5-44D9-402D-BFA4-2380AE34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BCA53B-CB4E-466D-A4CD-6E312A80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A72EDE-2954-4DC7-8B0F-3F376C03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A59FBF-8C92-4C35-8D46-C98C5BE0C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6D22F8-7650-4254-BFBC-CC22F2E82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27DDCB-9DB2-4CF0-8F40-B51E7D13C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661460-649D-4DB2-819A-898C0BE2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59C176-9220-471F-AEAB-6FED7978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A545C-45F1-4565-A5DA-35D1A2AF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781338-D5FC-4BD8-BC7E-898C8C3AB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BF8044-AA5E-4F34-8C4C-7C2D0215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8CFFDC-6319-418C-A433-F84554F5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F6F669-0434-411F-9FA9-DEA729E4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E19095-E4B1-445E-A998-D1397199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E5C7EE-8E54-417C-9057-5D6936D7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3AAD06-6AAD-49FD-9682-690809F10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833507-4AC8-431A-ADD5-CE6B28DE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CE8F80-2FF7-42BD-88DB-E668E883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B05C7-9BDA-46CA-98C6-0BB94318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17DBBA-EE8F-4C51-9BB9-9DACFC26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EA46BD-311D-4070-BFC4-12C2D752F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2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2B969C-DB5D-4EE8-BEC0-A91C60E2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2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3E2C74-AAAD-4344-90CF-5BA7408E6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477BE5-6BEA-41A0-B2B9-10FF76970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71F7D6-9FF8-4C79-B17E-5DC931E2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3A7D57-3594-4004-A5CE-98F56060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137182-17CC-43C3-BD06-7E9E8127B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975F89-5720-4D18-804D-7EF75F45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B9BAA4-3D1E-4548-9119-A77C2F614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5FE414-649E-4930-B602-D7CA66AF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623CF-2731-4F78-9691-F20DB789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AC4BBF-2F07-4085-9E13-276FC3DB5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6F9F61-EA3E-4DC3-889F-06992F17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FD252A-8085-4BCA-9123-05C4D268A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427F93-F73F-4865-BFFB-95AAEC6D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32E08C-3F15-4C3C-95F7-A18472D09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695D7-A355-4B34-8E43-25B2DEE74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D011F2-9F13-493D-ACA3-F282622B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E7F861-57C0-48F6-82A1-88B6032A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8B1F94-82F4-4CF9-8706-CD860889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D1F2C5-93D0-4839-8572-036BBECD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AAE196-215D-445A-A025-1E7D4B28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A3E177-5B0A-48AE-BEE2-E800FDE3F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8888F4-FFD9-4C6B-B2C5-0C3767B23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381112-06F1-4003-9088-ACD58771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6CAE4F-E1EE-40EA-A9F5-A71776ED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DF3085-15A0-46C6-BB1F-684DF1885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3DA3F4-50AA-4C80-87D9-DD6D4BBC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561FE5-25B4-481A-86A0-B74C474E2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E13131-142C-4620-9931-C7C4C282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A4754A-62E8-4A0A-A0DA-F300B348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11695A-A2EA-4FF0-B476-F9EC2F4B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210D657-3B77-4BA1-BD48-A865B3E90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E7EDDE-55BF-46DC-9C28-13F590DC4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90E9D6-B643-4987-8833-62338B9CB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8C3BD6-6E49-4986-8750-727CC742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D9C959-A71B-4D20-8F64-A220919FD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74950E-03A8-400C-A82E-C05362F07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98A81A-E130-4262-B6F4-B97CD8E1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5E4144-6A13-44BB-B01B-89EABEDBE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D4C329-FB48-4B4A-87EB-4D4E94CD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646935-9D38-4723-A760-42A3DE36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C58263-371E-464F-AB0F-999B7733A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FEC560-E2BE-4888-B331-D77EA1D9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991E06-613A-43BC-86B0-5B921B7A2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E5C5B61-A69C-41A9-A8FC-4B7BB810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A3B3D9-4429-4693-B046-29F0AEB5D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4216B57-98B9-4861-8682-1E76B9E1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969BDE-3106-4D52-8169-98B2D153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0475F5-0E93-417D-B9AE-CCD489C6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4EDF0F-5309-4E21-9DFE-D9E2C4E1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233BB0-003F-480C-ADEB-CBD07406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C9D4FF-0278-439B-9BD9-D085B2C2B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B78A0D-FC66-46AE-A297-A83009BF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2373E9-7573-4EAD-A65D-7BEFE3596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1BDB75-404E-4D3B-8994-51CBE084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CF93855-5C8B-4C9B-B1B1-B809B0459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7A2EF7-0F52-4731-904B-87DAFAE8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7F2488-F8E0-4358-8907-955D5EFC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179792-BC95-41F5-83BC-3743E732E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1308" cy="2774"/>
    <xdr:pic>
      <xdr:nvPicPr>
        <xdr:cNvPr id="23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957C2B-AEDD-4776-8454-0E053673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401" cy="2947"/>
    <xdr:pic>
      <xdr:nvPicPr>
        <xdr:cNvPr id="23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C9CC6D-B80A-4FF8-9198-D5496EA7F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CE173E-54F9-4D62-8595-BC4830D97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56AD16-0E0B-4DD0-BE01-AE8CAC724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1B62B8-E7F8-4ACB-93C5-86EA049A7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FEB165-4B9E-4556-A13C-68465ECE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8E03FF-1480-4359-8B59-EA9A65E0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3A8764-8316-4505-993F-50F5A52F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66D89E7-3E65-4898-8597-4A5D9514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331447-A7B9-4999-94ED-8A51D18B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BA2796-93CA-4289-9258-E96BC6605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1025F4-4B61-4496-9568-46716018B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DA8054-1790-4AFD-852C-96030E361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19114D-C948-4E71-9692-A0D521A5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4DAA898-D9D9-4416-BC65-9A942708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2D0CD1-0785-469B-A5B3-035600FA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9222C7-3BAB-4584-9258-4822C1D37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5EBCFB-1CCC-4FB7-8648-84A938C5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EB67A97-1054-4672-8E9B-6ACF2DED2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6BA238-B8E3-448E-8777-75493532F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26089A-BAFF-4896-8420-50E202528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D8E3B5-08C0-48D6-A47D-B4758B89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7E27026-772A-4853-9AB3-C603F8316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151C7F-7120-4D55-B274-A5D6E213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8318E2-7BD0-449A-8A56-1235948B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EC9163-C0BD-497D-AA21-6AE6DA23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697E18-7B0A-47B9-A33B-D7EA48A4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A4B282-613C-4355-ABB1-5963635F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FDDD61-1D58-4BDD-A6B7-E69A7F0F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CBEC56-71ED-4783-854F-C62A4C09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373C02-9F73-48C5-A7C9-9B2E2BE9D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6E8C63-2376-4D19-A675-40AF81715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F40416-A1E1-46BE-A0E4-CDF145B9E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878882-43AE-44EF-A736-3141A11A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6F6801-0491-401D-BA66-8D171236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B40B62-6817-4E39-8889-5F0BEDB3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1C8FEA-F4EE-46CD-AF4A-FFBCAC83C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FA921A-3918-4264-B9B5-B4407440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1748A1-C452-4F6A-8E05-C4352E73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75D15B-5D24-4C1E-8F3F-8AAD35F1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B479200-A26C-4732-ACE7-8DCA7F4F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3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28555A-9BF2-4988-A77D-B0E59483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3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2BB26C-54A8-4353-935F-C68947593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A44A34-1A83-499A-82B0-C853D9C2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0B5DF9-6479-48A7-9FD1-6085E6EA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3555A9-6A17-4215-8F35-E9695C031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4EB408-3106-4D3E-985C-B8A5229F9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974C45-BCE5-4681-93E4-0FAC513D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1188F2-2D49-4BE5-9D57-4D69BF513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5A173B-7372-4292-B440-AA34715A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F47EFB-5D31-46D7-BA1E-247D31EEC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6394D5-EA0D-4E16-9143-3F330CD8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C3E2E6-8C6C-48DB-95EE-4DC5182C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6FEE34E-67BB-4838-B089-CC5EED58D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461CB2-3B9A-4C7B-9DEA-EA6141E3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53BE86-7F3C-4366-A6DE-DC1278709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97C6C4-AF60-43B0-A1C0-94C1F25E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755180-C2DA-49F0-936F-75E2B7F0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0275E8-B1F6-4FD0-A3B6-E8886442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CC83D8-2874-4D7A-9542-1FBD104C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567D0D-ACD7-4CFC-952F-AE4D516A6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479567-DB45-4975-A303-8A10306C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F5C715-7816-4289-878B-3CF4CC62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1C7B29-89DA-4052-A656-6967BAE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E6B358-DEE7-4884-8CF8-09380D73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1A1511-AEE8-4BA2-92C2-70C6BBB1B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FFED5E-723E-4C48-B271-72A4B066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7F54B8-89EC-4CE8-8DA9-B5C9F711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8743F5-5278-4DFF-A685-AFBD3F054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D3F5DE-2EBA-47AC-8298-FD083257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E5BC2F-0B19-4C85-AB53-551B07E7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1793D0-3D29-4930-ACF2-B0D152F8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5C33BB-BC9C-457B-BFAF-4A83F28F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49A80E-771E-449C-8C95-29194A736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EE925B-C3F1-45CB-8FB2-7FB602A7B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A0C202-B1A4-4D98-8672-0DCB0DB7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CCE738-B89B-43C2-B268-C61B5AD8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453FAC-ED36-4B4A-8F95-5CF66BC2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862C51-CB75-41B7-AC8D-F8245B823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1BEC5B-1865-4905-9601-3C8DD3D6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A4DBB7F-F439-4504-9281-6B37E05FA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3A5B62-3374-4E97-A06C-272377EB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BFF552-42FA-47F4-B505-ED426389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284D167-8A59-4737-AF6E-7CA632BB4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19CE1C-1535-4E27-8F6B-3B82F5940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B07267-1275-4F5C-AEA3-CC018D020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F2E1EE-487B-4AB7-8DB6-F75D7B9D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73161" cy="2947"/>
    <xdr:pic>
      <xdr:nvPicPr>
        <xdr:cNvPr id="24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C4A833B-D66A-4CCC-8581-E685E2FD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199</xdr:row>
      <xdr:rowOff>0</xdr:rowOff>
    </xdr:from>
    <xdr:ext cx="1092306" cy="2774"/>
    <xdr:pic>
      <xdr:nvPicPr>
        <xdr:cNvPr id="24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884822-219D-4C4A-B5CA-586A24E5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C4BC5A-A186-483A-BD72-522483802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ACADEA-F972-4E5F-90EC-70AD2DF8F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7A8F8B-6F4C-4355-9198-B14E3A272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188E8A-B4DB-4CA4-9719-4B965BF99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F90030-3151-44C1-80A7-B4E9D223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F83477-9145-45DE-B2C9-4CD3508F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9309CF-D9F5-4746-84E3-301DBE6A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3325DE-D525-406D-A06A-E995558D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1E2E11-B062-468C-9528-3BFC22AD1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1E68E4-2E85-4F57-87D7-D94CD1190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14BC86-5F01-4317-B504-B1FB14837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E44CF0-4738-46C6-B091-6E2DA3A69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F0B6D5-5B58-4404-A6A6-6424248C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B733A6-92DE-43B5-8CEC-3E170A411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B89061-1C45-46C4-A417-448FAD3B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A30A2D-3CD2-4486-B82F-F89947DE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C05461-2201-433A-8D69-AC51B4BE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CA55EB-A1D2-452C-891D-D77C875F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B03AE9-4D0C-4B8F-A6BA-13E6FDD6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D282BE-A79D-4D9F-B246-BC73B9FF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457722-E2E6-4F9C-8ABF-A69DC4EFB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366FE5-8236-41C6-A63C-1526B20A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A862B-B179-4340-A82E-D1888D55E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CC8E84-491A-48B0-9952-BF91D101E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585AA1B-CD36-4E4D-90C6-9118DDC3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76024A-F294-465B-AA09-E9484B4D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075E69-C956-4A28-8573-834205654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DD4433-8851-45F5-AB48-59A0DE54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F24BC8-1F42-4D25-95B1-9F7DBB50C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84293D-B5CE-4B45-9C6D-6F8F6BEA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16DCFB-66EF-4241-B6B9-F6394AC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116636-7340-404C-A14A-AA180232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788A36-CD6A-4D52-9643-E4FBA9C0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510FE1-640C-423F-8638-37012ED7F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C6853D-B025-4E06-B590-9C9F4B8C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B9C150-C494-4409-AEE5-B862A349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AC73A1-200A-4F78-B946-08D73F29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952904-A1B6-46B6-B7A1-282F7834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3AEE88-57BE-4396-928B-F390C518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60C321-5851-4006-9AD4-6D0C3520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4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E7B552-EBF7-4540-97FF-BED72789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4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F677D2-26E7-4AFE-B822-FFF7D425C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8714F7-E3C9-4A0E-ABC4-E5AD3FC5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DB0EAE-7864-4EBF-AF88-4157087F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41EDC1C-7443-4826-B5C5-FBF16C9FC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9FB532-4E93-423E-BE46-740BD94D9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C14716-0447-4224-A506-B7FED32D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ED4D96-717B-48B7-9869-F180AEED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F86CAA1-592A-467A-95D2-A12AAF5C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2EA15A-3CBF-4CEA-82AA-0417FED15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838167-C7F1-41F1-9FFE-60A47064A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A9E7688-EDCE-4F88-A5B2-D5687787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4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BA53F42-9764-4BF9-B484-141728AA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4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515471-70E3-4E88-80A0-2522A12A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0B528C-8384-440B-92A6-0E2881F04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19AE0B-70C4-4C79-BF48-B1D937B9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F1F632-798B-4A04-BAF8-B29570BCF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0ADC26-F617-48CD-B696-2E744CBE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B5B0D3-9C49-4272-BAF8-5C096390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8E3B30-1E1B-47BB-93EA-94398838F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1622A9-E3F8-4DDE-ADA5-DF300F93C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5F168F1-A991-49D7-B77B-3A246D1B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8028AE-DCF5-4285-910F-9636844B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68B029-3AC3-410A-974B-3BF14CB4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032298-0DC7-4E1F-8E95-6F6B01669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D5F1E9-E946-49B8-A623-C2F0E348F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1367FF-80E2-42B1-8450-64053C85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F16E6A-4F3F-4FA8-B1A0-F4B4A9D45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625279-4445-4C99-B092-9A50C3565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9080C2-C935-487F-AD62-AEE62B49B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9F201E-1B67-48F8-AF62-4DA74F7EA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FB45F4-EE8A-4B3D-B0E7-FBA2E488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1C6E10-96DE-4FD5-AD84-BE0147A8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D182E7-1DA1-4D18-9AE4-BB8B44E3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1B1EC7-9908-4A2B-8A48-E0AF5832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A99423-79F8-4EF1-AE3F-A60B07A9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AAE209-00D5-4C8B-BD30-E27448B1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5AB552-0EDA-4958-8274-A5F04723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79DC8C-C2DC-4872-B2C2-0EC56EE9C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5F801E-F50D-4AE0-9897-A94EC253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23172C-3543-4A5E-9FEA-99C4A5164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9EDF4B-D1EA-4C0E-8C54-9B1A7A8F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656D49-7D09-4EF7-81C9-E4048F72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5A922D-A4BC-4B05-9A53-D27FCD486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214CC6-16D3-4EFD-A5FF-9A12D641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DF970F-DA6F-452E-9526-8FDA893F1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371A914-B606-49B1-98F5-3ED37B9B7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04EDF99-BCDB-41E9-9AD7-4F39F8AC0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3A4E3A-FD6B-4C74-9624-009476073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677F481-D25C-488D-B83C-24203D889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0D611C-F371-4F30-BD65-03362CB8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D769D0F-EEE5-4B50-BF23-256DB6CE6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A23077-551D-4B43-9E35-4DDC9D01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CAB7B1-1C12-4487-87AF-1E8148CB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F84DDA-E62E-422C-B126-65B62FDDD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235A0C-88F7-45D5-97AF-41271818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9548F5-6E46-47D6-A2DD-F01ECEA9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4CB44C-902C-4194-BF0E-6F8BC2E6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E13C43-046A-4C5F-9E8E-7A19AAE89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A018EF-C254-4499-8642-07E091C2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5F5911-04EA-406A-8359-030E9A4C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1BA0DA-E02B-4A1A-85B3-9FC629CD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7FB730-BD45-4262-888A-AD31EE929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9E1D36-23C2-4A8F-8284-0D4F4310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5E14DE-4143-47C4-AB6B-79E1A48E0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A9DD0F-71F5-4576-9758-44B3E43F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72C807-9775-421C-98A8-61F8F8B9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AFEC8E-E94C-4A59-A77E-27D4ED344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56AAB49-27DE-4326-8E62-B1D8523F3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7E10F9-EB50-4DE7-B431-CFDBF921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3D960E-AB10-4B9F-B4E1-CA450342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54F70D-827B-4AA0-B8B7-9EBB930C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845EFC-A82C-4D17-8E51-0E0385FD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A4F49A-FB02-40BE-A9A4-B13FD21C0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033C70-4DF1-4B79-88E1-B775D03F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F3DB005-0D2E-41F5-ABE8-DFEE824B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C217FB7-1A34-4E56-B981-4A08CAB7A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DB05FAA-695D-413D-A30E-667FDCB1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DC4353-1C59-4D9E-940A-5ADC1C88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68CC41-6F8D-4681-8792-8CA122EED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A71FA8-1F73-4356-B59B-0EBE56C3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4085796-CB8D-4C4D-BEE0-660044CF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FB0761B-5987-405D-ADBA-D7538B839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154693-DDD5-493B-9196-20122F39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706733C-0055-4327-813C-339C2861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E3C4FC-FF1E-49D1-A169-74FF1372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4BC6BD-4D65-4031-B65A-55126FFE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30AC08-BAFE-4EBA-8BA3-7E8ED782E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2310C5-ECD8-4B84-AD00-FF41F8B78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562C95-C275-4A93-987B-C6013666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2090A0-524E-4D3B-9FB2-1DA1DE003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8D0BAB-B4D5-4FC0-8E5F-0E5BD129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5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75BA93-B3E2-4A85-9010-E334151C7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5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3DB0D2-B730-4362-A2C6-DE5822F4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51167F-6C86-459B-AE30-695F5A5CD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B06EA3-F3F0-4A84-8E53-F0362A21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F2E24CE-8DCD-4F26-8CE9-075E0DE1C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7D44BDB-7A0E-4911-A24D-C2229136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0C15D9-C9D6-4828-AEB5-1584102E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4C0AF55-4486-432B-9CFA-EDA3D13F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EE9324-2E1C-410F-B911-9F1DF5F1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941363-CBC9-407C-8B22-330563FE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9E3533-8261-4DE8-ABC6-155B035F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D0CB32-9381-4EF3-BD2E-B6FC68C4E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3CB29E6-5AD3-4BDE-9109-49DF3757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D63FD9-3455-4DFE-BD5C-FCE2D9121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B208090-4531-48E3-B01B-CCD1F6571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A740782-49FC-4612-B6BC-06D4304A1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6E55F4-CDE1-424A-9590-BD1F985C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0E1599-7A44-4F4A-8D94-958DBF7B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4F6073-67C3-40C6-855A-6FEC3FB7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74ADF1-E258-4A48-948E-C69C427D4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5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26B76FE-1E99-4483-A931-8CE4A2B4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5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84FFE2-92B8-4492-BC89-23A5A18B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758934-D77E-4D28-A900-2D2080481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623E6A-2B72-4FD1-800A-49EEF7DBB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8E0C30-3BD5-498F-8661-D5A09B7B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8C1EA3-112F-4D08-9A81-950069F90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423112-58AA-4DB9-800B-A3B4FD37B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2A60B48-56DE-4999-9FA0-181B6FEED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26BFEE8-8C7D-4571-ACD3-C9E54B5C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C8E839-4961-4E4E-82CE-CEB9C30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DB739C-C525-4B43-BE7F-AA90344F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421F44-1F91-4572-B2F4-B66BA562E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4FB1D3-0449-482B-9353-3216073BE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09C1E2-1526-4F0D-8166-C13636E5F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06CCFA-8A3D-4C0A-8CEF-B52A7266F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201FDF-EE92-4CBA-A2D8-5E0F6333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5698AE-194A-4BF2-9E4A-713C3D6E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28EAC2-3902-4115-9EF6-03C86D23B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EBE8F9-5D53-4294-A3D4-6F1CF831B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74A9ED-F19F-4053-A00D-762D938D9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363A18B-B0DF-4884-9A63-1EDCEDC9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1500D7-C043-401B-800C-03B0A29C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6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CC2337-FFBC-4086-8293-83C422E4E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6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0E990B-94FA-4262-903E-23A9E28CC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83E0444-BE51-4A5E-96AC-9C49FC77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B7158D-B2E7-4427-93C6-9AEDD2C9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AF95B1-86D4-4E4F-9768-5738A53FB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76409C-D572-48D2-AE03-44C4D63FF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5ACEDD-C40B-4AE1-A3D5-04CE5462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A5C865-19FD-4A35-94A2-6DF4E39A4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FD9C89-ADDD-4254-93A2-671E25F3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63616B7-379D-4A46-93F3-CF549E52D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F78EB3-A1AD-485B-BE70-FC602F7A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8147E2-22CE-4934-BF01-D2420A36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549919-A1A1-4280-BA7E-E1688B8F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55FC38B-9A76-4D8C-B826-349A6D0F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0A8E03-34D7-4788-9AF1-A954CD37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4C42C-3A3E-4B01-9807-11FA229B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D8098BF-6C73-4884-8E79-95D199AD0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D4487F-E906-4FF4-BDD1-CCCF68A5B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B25CCC-019D-4BF6-B1D0-1D278D442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9292DC-A946-4D85-9DC9-D2E07A3D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8DBDF5-153B-4616-8341-DD48549B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4C633E-F3FE-4AEB-8DF7-C41B856C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C4D1A5-162C-493D-9CA9-0E23B378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2A0C12-BD58-4EED-9C9B-5A08C64E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264F8F-27EF-4C78-81FF-D60906990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CA792EB-93DB-4448-9562-0B346A97A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7E1EB12-7865-4953-AB9A-3B18C5EE2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255C4E-1F54-43FA-A8BA-E81CB775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7484F8-76F9-4AAE-9F87-7B246C65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1CB8AA2-0862-4E16-94A4-D30C18A0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8110BC-2575-4055-A97E-7A573059C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568849-0E73-48CD-968C-6FB2A4B24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0E989E-1AC4-4E40-AAE4-0DE9AD16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493B08-BAC7-41B9-9FD1-6D9AC2F3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1BD6B4-1FF3-4803-B8B2-9CD0AB2D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DFC651-62AD-4309-B079-94A1D7C1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735033-CAF0-4F6E-BA77-42803BC2E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10E16F7-F19A-4F1C-B491-5CABBC07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070019F-6F7D-4196-A1F0-A42789E1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9D97FA-17A2-422C-ABCA-0C90B6C3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2B5C86F-2D15-4D35-BBF7-16F6B5C3A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963154-3EA1-437E-B9D6-0F7E292B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B43303-5D99-4979-ACDF-DE0AB4A34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17C68C-3760-48FB-9DCD-B9B815EC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4FA8E5-097A-430A-BD84-6D6E4827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DE61DE-21BD-479B-AB86-DFFA0BA1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D9E48BA-19CB-4EE3-A1BA-F906B30F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DFFA30-CDEA-48B9-9542-43DC37335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1C5457-8EB5-400C-BDDC-ADB43B7E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CF9E311-8944-46A2-9E8C-696C8A7E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E027DF-25A5-4ADA-B7AE-6FB21C5B6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1264DC-7A85-4807-B6C5-D442F1EFC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8A675C-FF15-4D88-986E-81AEFA27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E671FFC-CDDF-41AB-9134-D070029B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58D208-403A-4136-A8F5-4994F772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3D2140-CAE9-48BD-82B7-9532193A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0D1EBF-4549-4740-A1AE-C90D6D0B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B4D741-C2AD-46D6-966F-4BB034883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7445F7-3A33-4076-A217-A5D53FA1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6C1BCB-9CD6-4541-A6BB-6A55B3015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920B7D-BA62-40D7-99F2-7EE006E9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BDFEAD0-ED48-4CAA-9DF2-D24DF160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5E3AA12-3C97-4580-98C0-3229A004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7DFEF3-5228-4ABC-A544-068170EE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6CBB27-FBEC-448C-9719-11E43591A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1B39C8-9C64-4A45-A80F-840E1E109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3AD878-D888-4FDA-8E0C-EAB021282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A46055-D94C-4044-B4E4-648DD07B2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101D60-530C-4877-B760-CD3DF79E5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DC39FC0-40EF-428E-B52C-915187D3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8D34D68-F763-45DC-B8E6-399B5BF1C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EF59DC5-A481-4A57-9EFB-D303B1B3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A3CBCB-1DB2-4C56-AFF1-A2E49E79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C8EED2-2D9F-4610-B3FC-1B355164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AFEEAC-3FF5-42A6-8BEA-1253F5D2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F1D6E8-84A5-45BF-A099-993D24E1C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6516A6-2C46-4675-AD04-8295A78C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8833E2-78A3-4E1F-9E59-85705990E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6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8E39C66-E4A1-436C-8D20-B63183FE0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6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D94B66B-FEE5-47E4-B186-42159AF4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126E91-A7A3-4091-86E2-83480F54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92AFF53-489D-457F-AAA6-F4E38F4E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3CE284-82F8-4654-B70B-C970A223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09F8A1-85B8-41C7-9B0F-9F1AC41F3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B74172-F85D-407B-A9B9-7ED9F806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D897DE-0BF1-45D1-A032-B7BC59F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ACF9AF-BF0E-4BC5-839D-B491CA4B4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48DB28-7933-4D23-91CD-D8E4C846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BCFA26-565F-4844-9E01-21A10D670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702354A-B4C7-4ECA-A859-66E746D3C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1308" cy="2774"/>
    <xdr:pic>
      <xdr:nvPicPr>
        <xdr:cNvPr id="27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CF0BED-C561-48E0-9739-5AC6431A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401" cy="2947"/>
    <xdr:pic>
      <xdr:nvPicPr>
        <xdr:cNvPr id="27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52E957-064E-47DA-8863-59F69644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92306" cy="2774"/>
    <xdr:pic>
      <xdr:nvPicPr>
        <xdr:cNvPr id="27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4E5185-1C3C-4D97-9D98-BA7AF0846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267</xdr:row>
      <xdr:rowOff>0</xdr:rowOff>
    </xdr:from>
    <xdr:ext cx="1073161" cy="2947"/>
    <xdr:pic>
      <xdr:nvPicPr>
        <xdr:cNvPr id="27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FF6400-9E3A-451D-937B-DB4E5B62B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1091308" cy="2774"/>
    <xdr:pic>
      <xdr:nvPicPr>
        <xdr:cNvPr id="27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E3EA16-D449-4DAC-BA92-CFE72CAEC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1073401" cy="2947"/>
    <xdr:pic>
      <xdr:nvPicPr>
        <xdr:cNvPr id="27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7DB9D0-96E7-47CC-8A32-30AF2ED1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1091308" cy="2774"/>
    <xdr:pic>
      <xdr:nvPicPr>
        <xdr:cNvPr id="27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462B39-6E3E-4D0B-8AE2-CF2CC6A38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251</xdr:row>
      <xdr:rowOff>0</xdr:rowOff>
    </xdr:from>
    <xdr:ext cx="1091308" cy="2774"/>
    <xdr:pic>
      <xdr:nvPicPr>
        <xdr:cNvPr id="27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E7EB0CC-3CD6-4267-AF3A-5276193F1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251</xdr:row>
      <xdr:rowOff>0</xdr:rowOff>
    </xdr:from>
    <xdr:ext cx="1073401" cy="2947"/>
    <xdr:pic>
      <xdr:nvPicPr>
        <xdr:cNvPr id="27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2EB599-69DE-482B-BEFD-BB0A0219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3897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7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1114467-EBEF-4562-BD08-854CF85B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73401" cy="2947"/>
    <xdr:pic>
      <xdr:nvPicPr>
        <xdr:cNvPr id="27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DD8907-4C3A-43CA-90A7-9A80045E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1091308" cy="2774"/>
    <xdr:pic>
      <xdr:nvPicPr>
        <xdr:cNvPr id="27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179F5A-9005-43AE-94ED-A5F0002C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252</xdr:row>
      <xdr:rowOff>0</xdr:rowOff>
    </xdr:from>
    <xdr:ext cx="1091308" cy="2774"/>
    <xdr:pic>
      <xdr:nvPicPr>
        <xdr:cNvPr id="27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DA0682-9DF9-4CD1-BB2B-C6C7E47D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3897" y="289952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252</xdr:row>
      <xdr:rowOff>0</xdr:rowOff>
    </xdr:from>
    <xdr:ext cx="1073401" cy="2947"/>
    <xdr:pic>
      <xdr:nvPicPr>
        <xdr:cNvPr id="27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1B0F2B-1116-489A-A4DB-BF8572CD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3897" y="2899522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150</xdr:row>
      <xdr:rowOff>0</xdr:rowOff>
    </xdr:from>
    <xdr:ext cx="1091308" cy="2774"/>
    <xdr:pic>
      <xdr:nvPicPr>
        <xdr:cNvPr id="27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E18B19-1120-4A45-8496-D546AB8A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996746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150</xdr:row>
      <xdr:rowOff>0</xdr:rowOff>
    </xdr:from>
    <xdr:ext cx="1073401" cy="2947"/>
    <xdr:pic>
      <xdr:nvPicPr>
        <xdr:cNvPr id="27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AE46D7-22D5-46B1-AA4A-8A3073160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70294" y="29996746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150</xdr:row>
      <xdr:rowOff>0</xdr:rowOff>
    </xdr:from>
    <xdr:ext cx="1091308" cy="2774"/>
    <xdr:pic>
      <xdr:nvPicPr>
        <xdr:cNvPr id="27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0A2A410-F635-4AEB-BE49-B5B5BEFE6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996746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308</xdr:row>
      <xdr:rowOff>0</xdr:rowOff>
    </xdr:from>
    <xdr:ext cx="1073401" cy="2947"/>
    <xdr:pic>
      <xdr:nvPicPr>
        <xdr:cNvPr id="27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7C97F1-5A45-4016-9AEE-0FEE3CCD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42335" y="73811746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306</xdr:row>
      <xdr:rowOff>0</xdr:rowOff>
    </xdr:from>
    <xdr:ext cx="1073401" cy="2947"/>
    <xdr:pic>
      <xdr:nvPicPr>
        <xdr:cNvPr id="27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3E7C5E7-E11B-4129-877B-3468F6FD0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42335" y="14574651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227</xdr:row>
      <xdr:rowOff>0</xdr:rowOff>
    </xdr:from>
    <xdr:ext cx="1091308" cy="2774"/>
    <xdr:pic>
      <xdr:nvPicPr>
        <xdr:cNvPr id="27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14BE2A-3FE3-4003-8559-493DBD296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296955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227</xdr:row>
      <xdr:rowOff>0</xdr:rowOff>
    </xdr:from>
    <xdr:ext cx="1091308" cy="2774"/>
    <xdr:pic>
      <xdr:nvPicPr>
        <xdr:cNvPr id="27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858B2A-3126-4888-AE9A-56178DDA4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3695" y="296955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227</xdr:row>
      <xdr:rowOff>0</xdr:rowOff>
    </xdr:from>
    <xdr:ext cx="1073401" cy="2947"/>
    <xdr:pic>
      <xdr:nvPicPr>
        <xdr:cNvPr id="27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7089003-6F8E-41D5-B319-ACBB24F2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33695" y="2969558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227</xdr:row>
      <xdr:rowOff>0</xdr:rowOff>
    </xdr:from>
    <xdr:ext cx="1091308" cy="2774"/>
    <xdr:pic>
      <xdr:nvPicPr>
        <xdr:cNvPr id="27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C0C978-5272-4BFD-9FDF-464FA1E4A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3695" y="2969558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268</xdr:row>
      <xdr:rowOff>0</xdr:rowOff>
    </xdr:from>
    <xdr:ext cx="1091308" cy="2774"/>
    <xdr:pic>
      <xdr:nvPicPr>
        <xdr:cNvPr id="27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734954-D48D-4A15-8209-E113C6D0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0294" y="3190875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268</xdr:row>
      <xdr:rowOff>0</xdr:rowOff>
    </xdr:from>
    <xdr:ext cx="1091308" cy="2774"/>
    <xdr:pic>
      <xdr:nvPicPr>
        <xdr:cNvPr id="27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E6375F-FA70-43AC-B841-D24FC078B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3695" y="31908750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268</xdr:row>
      <xdr:rowOff>0</xdr:rowOff>
    </xdr:from>
    <xdr:ext cx="1073401" cy="2947"/>
    <xdr:pic>
      <xdr:nvPicPr>
        <xdr:cNvPr id="27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F2363CB-E28A-4080-AA6C-352DFCE4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33695" y="31908750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149</xdr:row>
      <xdr:rowOff>0</xdr:rowOff>
    </xdr:from>
    <xdr:ext cx="1091308" cy="2774"/>
    <xdr:pic>
      <xdr:nvPicPr>
        <xdr:cNvPr id="27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3EDD49B-E4F0-41EB-B09A-83049EA8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0699" y="31733658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149</xdr:row>
      <xdr:rowOff>0</xdr:rowOff>
    </xdr:from>
    <xdr:ext cx="1073401" cy="2947"/>
    <xdr:pic>
      <xdr:nvPicPr>
        <xdr:cNvPr id="27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87AD3B-A893-46FA-9570-7B6909E1D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0699" y="31733658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98052</xdr:colOff>
      <xdr:row>1</xdr:row>
      <xdr:rowOff>7003</xdr:rowOff>
    </xdr:from>
    <xdr:to>
      <xdr:col>1</xdr:col>
      <xdr:colOff>864421</xdr:colOff>
      <xdr:row>4</xdr:row>
      <xdr:rowOff>15327</xdr:rowOff>
    </xdr:to>
    <xdr:pic>
      <xdr:nvPicPr>
        <xdr:cNvPr id="2727" name="Imagen 2726">
          <a:extLst>
            <a:ext uri="{FF2B5EF4-FFF2-40B4-BE49-F238E27FC236}">
              <a16:creationId xmlns:a16="http://schemas.microsoft.com/office/drawing/2014/main" id="{C37DED39-3B6B-4607-B049-6064BF17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169" y="168313"/>
          <a:ext cx="766369" cy="446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2F0DE60-7E40-4F64-B6BD-FCDB492A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8A201C-25AD-4AD7-88D1-194A0732B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049C70-7463-475B-AF25-4A376DCC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F82548D-4A23-4C71-B036-55FA8C64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898DD8D-0DFF-4EEF-9473-421B50EF0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5934B20-CC75-43D4-B002-BD81619E8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21108C1-97EF-4051-973E-2266233D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A4AD29-1397-4E0F-BBCC-380AF067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55A701-CACB-4947-9EAC-1111F85E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C134883-D637-4BB6-8DE0-097D2B8B4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4758D9A-C877-4362-8973-236738889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86F46B-ABF5-4841-92FF-FECB3550A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D9D6E4F-17E3-4945-BA3C-D2EB635B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FADC43-6284-4099-9335-8DD39069E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FE40D40-F2C8-46CD-89C4-AC9C9333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AFC47A-5D59-4FD8-B812-DA18EB3E8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700A0B-5F69-44C1-B8F1-292FE896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8ABF37A-4D62-4756-9D01-6EC2EA9FF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676EE5-C7DD-41E7-98F8-9AB9D6127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5317FB-52AA-4821-82A9-8B61B203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26CD58-D249-445A-ACF9-8497FC934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4F09405-5E50-48E9-912B-D2DC06317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DC5F114-E02F-414A-93BB-95704E823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5EC2C1-3A08-4AF3-9DFE-EE7C9E40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A298BEE-AB95-440C-A395-DC222F53C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9D4A3F5-E45F-46C6-BE7A-A23D5FA4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9BFF34-D133-4222-9BC6-CFA0EAA80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66B86D-60C8-477A-8387-E59E159A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177204-1D60-4404-925F-691AF782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61CFB0-5E73-4E2E-AFC6-CAF64495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0B330FE-682E-4949-9DBE-ECE90652C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7A991C5-1B46-4A58-9780-3BA9E5F2D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CDC212-470D-4E71-B684-A4A3B7ABF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B64838-7EF4-4D6D-82E2-E875A7A9C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1F38B1-DB9F-4E7D-A920-0FD6AD58D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7200339-791F-416D-A3EE-71EC733D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0FEF25-CA7D-4776-A08C-EBD936A2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E73F72-C4D9-49FA-A258-0A5D0DB9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6B6B11-9147-4452-8C5B-0BD421CC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1B0F56-8724-40C8-95D3-9A3E901D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7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E8020A2-5AD1-4F6A-8481-F3F1CCBD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7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64DA4A0-79D0-42A6-A1E5-60C17F752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7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7D75B6-BE20-4D62-8F5C-CE6751B8E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7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2B76AAA-2CDF-4A0C-8BF8-532CAAA7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7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0DB0FA-B66C-4C5B-97DF-E99801EB2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7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807832A-839D-4B2F-86F8-F21E830F4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7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2F3BC2-1CDF-4163-8F75-F2C4412C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7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C637308-304A-4CF5-8EC2-4E176685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7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FDF083-7E68-4890-A4A1-3F01E67D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7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4D3319-DBC1-4E60-9D31-C01F1A99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7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5F9446F-1678-4928-B695-B088C033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7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AE007D3-9088-4B85-83BC-1A5F80067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7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ECF3A1-E8D6-4AD3-884F-26AE9A9DA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7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711363-87AA-4019-8627-E00B1024A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7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846A92-A7C4-4285-B4F5-2D81DF6D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7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DD6FDE2-6380-40D0-8136-09EACC53D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7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A66396-A24F-4337-A85B-52C4F6A9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7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78F7398-500B-404F-880F-E315324F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7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45603A-E8C7-482C-AF48-A7687255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7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6E07252-F7A7-4C4D-A993-0E7DCEBA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8E5E9B-2E4F-4336-AC55-9E3A61E11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D24925-5449-4CCE-850F-33CFD8FD3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D5A95C-1487-4C16-A3E5-A7177BAB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D34D5F-3548-43AA-BB10-6FEC6009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04412C-6EFA-4B57-AC7C-FB093FC7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93EFF42-F49A-4A87-BA9B-DFAF78E25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DF7B6A-1057-496B-AB9A-8A83AD61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B194B64-75C9-4C18-8446-B40F2A549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C45C72-5BC3-4738-9959-515D08B10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3A3FE0B-5629-4D75-B05A-3317E03C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DA9B59-89FE-4DAA-8D53-EF52DF78C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B82D04E-228E-4C60-9638-3CFEF602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2E4223-80B0-45BC-9FCE-673F7434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8CAFCB-B7A4-4694-91A8-71BB4B43D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FB68A5-AD06-4098-95ED-DF2290474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B36F78-40C3-4220-A371-D02DEAF9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A3439A-1331-4AEF-9371-91EC6C81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80098D7-8F2F-4876-A0CB-0AB830DF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66DCDF-0BCE-4E1A-87A6-058099C6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8676C10-D59E-47C2-8545-2D289AFC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BB11B74-00BD-4BAF-BB70-3C943C58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F0ECA41-2141-4FB3-8C44-CAA19767A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AE92D11-6C2F-407F-B971-8E02D94B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BB7B082-DC85-4EB8-AD02-93FAEC3C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106C955-04D3-4E0F-9A9A-BA119EDE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762D6FD-8097-4EAD-8CA9-2969C5B35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A08D825-156E-4C57-B7DF-D8044F669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AEA9E6-01C9-4375-895D-10280C9F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65B1DC-D323-4D60-884A-141E8461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6AD6EC-0777-4F58-A906-26F48737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BD4C49-4E90-47B3-912D-A71B3317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FCA6BD-F998-42ED-ABAC-74E709922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054499C-6CCC-4682-B105-D01DFA211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AF7C57-2B1B-4552-8159-92DC90AE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CBF33AE-8DC1-44AB-8086-23D55DA0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DE986BC-323B-4824-A0C9-1271BDF6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E2F7B4-1AAD-4C72-BAC7-B3BFAC7E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3A385C3-7C59-4126-9501-3C4F6AAC1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F48788-240E-42C6-871C-EAD8FDBD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2FD776-9616-4CA6-9E17-2D309A9EC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614000-72D0-4616-87EA-A34BC1E8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FBFD7C-EE10-4EC2-A154-40A61BF7C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29CB74B-B648-43EE-BC3F-E5EDFB8D2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F4E1EB0-2770-4358-86CD-E33C0B34E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6827491-0CC7-4134-BB42-B95ACF9DA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19E8E73-4CBA-4FC1-B7F7-6336136B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6D43529-4399-4D2F-AAE0-4E6FE6E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A50C6F3-1D6A-4D52-9D07-81086FD97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341F74-05E5-4C65-B0CE-2666A59D8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847B216-8265-41FD-AF9D-7A47D388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AE7669-A4C6-43D4-80C4-F01D755D0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DF47794-BA39-41E2-9F11-7AEBD9D4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D557EF5-B03D-47B1-9F89-85BA271F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4063BFE-7D92-45B0-BB1F-083E49EE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E6C073E-6138-4B4B-8A4A-5E394E4D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6018D5E-7D5B-471F-8DA1-05C8D20B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1B9455-707E-45C8-8EEE-CD315BFE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C71A4CE-9434-456F-8374-FABD5FBF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1D9936-644A-4B4D-84BA-FB63489C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B4BD7E-AE05-4D74-995F-EB404236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B567EA-4660-4B38-8DE2-7ED1639A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B82B10-1628-438B-92A4-1276D82A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34C4BBF-E991-47C8-B98A-EAE60B21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1E50DE-7A7F-4E0A-8297-8A651F7E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39D9EC-92FF-4A36-8EC3-F52A323D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ED2C637-66EF-4BF4-8242-879892B7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B0C767-897C-412C-B71F-B8B8BE04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0B1E95-5EC3-4E50-892B-7B93A2E4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A708FC-7BF9-4964-BF1B-0C9B1A47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1E0CF6-E895-4991-88C6-DE7A91AF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E423C4-09FD-456D-A95D-029B2152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F5DDA04-F2EF-4697-9B98-B4C8EE3C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8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E28219-F942-4425-BA3E-76637F98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8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ED7A37-BCB1-4FC0-8C35-82E07A811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F46ED96-0314-475A-BC16-9149C7FD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F525ED-E9A1-463B-82E6-BE4575641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6A74EE4-DA7A-42B1-B1D6-F9FA3B0FC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FE9744-1B3C-4433-93F6-CD72A207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524A90-C3C1-466C-A1BF-8A1B83939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E75ECDE-8572-4F12-9E27-A4B4895A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E2847E5-9CF1-4DD5-AD08-8DD7F7FAF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60D966-57B7-4C44-AA4D-5B81015A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A749959-AA6F-4D0D-9621-2356956AF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B064635-DBE8-4D5F-A17E-E7A06666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9B830D2-5801-4679-982D-2F7E1FFE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60B0509-8891-4DDA-AE96-63F52CB7F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EFD0E57-CEB5-4202-B51D-35218D84C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8989149-9E43-4845-A156-E6D68B0E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F64DA5-1EE8-41BF-A267-1C6A4285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0B5B96D-5C79-4800-BD0E-F727422B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3ED1C16-486F-402D-9AAA-87C71746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A21FFF4-A33D-4A18-865A-6CED0A9D4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1441F5-FCAE-4CC0-9515-F44CE238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2DD049-9CA1-44B1-94E3-9016C38AD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2FBADFB-52B5-4B77-A3A4-D7EA058A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8657472-D64E-4D0B-A610-8AC509CD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9CA19E9-B068-43A4-AD07-0B86288B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4143D6E-018E-4B37-BCA3-05B099A2C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8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4B4FB5F-77F2-436D-9D24-3504D242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8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0E84778-90AD-482A-AC2B-9971B529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9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071B5A8-9712-45B9-A738-6E52A5EB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9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DC700A-8C93-4674-8ECA-EF7AEB4E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9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C96BBC6-038C-414A-88A8-7C612C24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9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FAC3DE2-EFE6-4807-9B5F-112D4F2AE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9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726270B-B28C-415A-8B54-522D63B3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9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4481E9F-2474-4CAA-A80B-D09258AE0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9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DAF6DD-E5AD-4D69-92C8-67FAC4FA2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9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1BCDDD-AD6A-43CD-ACE4-362D2C19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9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E5845F1-AAF8-46C6-8BF7-1B40BE9B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9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1A0A7E2-94DC-4913-A32C-39200512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91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E6C50B-ADE4-4B9C-BAFB-A8056D4A2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9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2A48835-8610-419F-B29C-A2822BD9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9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C15707D-8918-48C9-B2FF-62E0132E1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9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0ED865E-4983-4033-8122-B0BBBB0C6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29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3481A63-E9FD-488C-A806-15C7FE590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29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613D53E-DCE9-4A2A-881E-66064116C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AC0C453-E865-4032-ACC9-FBA7C09A7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1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BBBF88-C05E-4936-A166-F71E4011D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1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12D5863-933E-43AD-B4D9-7D00C5A2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1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08E4385-E19F-415C-B4D6-2D049B1CE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2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842A264-61ED-4570-8EDB-A188BDC3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2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F8A0D88-AB75-4480-94E2-A1ACE4579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2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1F6CD5F-CD69-4191-B3B7-9919F4BA5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2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5C8584-53E9-4113-B6F8-7C80B9C6D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2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B8C4C06-E7CD-4F1E-BEB0-54180BC6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2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CF67EF9-F081-47C6-A7AA-7B926226E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2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B1BCCC3-CD15-479E-B1CE-E25EA12E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2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95BE1A7-177D-4A08-8747-4FBD10F19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2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1E0BD11-F8CF-4F5F-B2A7-253D104A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2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4F3892E-FE8E-41C0-8ABA-B8BD35B6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3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B2720B4-0276-4C5C-8594-5093F866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3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5FECA88-80AD-4834-AB33-13EF290A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3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C4B840A-2BD5-4773-B6DF-0F2231293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3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9B2EE1A-C5FA-4A15-88C0-18F210B3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3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3519220-C67F-4550-860C-BCBC7832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3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5BF8A1D-9295-4F77-914F-E733765BC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3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4BC45D4-B744-4D7A-B370-ADF14C18F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3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1B7F074-59C2-41F2-B053-4D51F37D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3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942E03C-D5FF-40AE-9169-D8085E76F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3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32C9792-51E2-48D3-9814-06EF53A9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4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77DB384-D1BC-45D4-BB59-FAF3D36E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4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94E972-F387-4CA6-A5D5-DC6A28C05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4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0F7E1E9-F9E0-43B9-B0E5-D713E26D8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4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265D2D9-A836-4766-912D-00D81CA84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4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02C90F0-8DA5-462D-B092-815456404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4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C2DBB82-0CD1-41CF-9F23-3945D008E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4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7E594D7-991A-4D46-83EA-F0B6830E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4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E0F1EC-6121-48F9-AF0E-FDB56CE2A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4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91578685-3083-42BF-A235-8E537DEE6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4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D95661-B290-46A4-A67F-40AF4C664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5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C86805-1D2D-4C2D-BDE5-696871F5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5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6031847C-2216-4A63-B6D5-8132A5274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5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A4956A6-A4CA-4C0E-8275-A3F87E370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5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0CEB511-22C3-4A74-98E3-033FEA86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5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5FEE05-E237-4B12-9416-52B9531C9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5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EE08C95-6591-404E-B802-FA94DDC99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5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A787DD7-9CD5-4A90-AD54-16E4EDCED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5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27AD344-C5B5-4758-BB70-8211184C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5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AFF394-4593-4020-8294-A639CD944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5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A7E78A5-3DCF-43B0-8673-8B6F2263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6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8A2C82-6BAE-4559-AF75-9BE3958F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6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8D6CAEC-A6B8-4831-B4E7-068645AC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6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5BB3D25-D45C-4306-86D2-7EE8FF22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6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17A84FF-5198-4219-A019-A4876914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6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EF45BC-3B48-4072-88D1-522188FCB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6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940BF6-FE46-494B-BC46-2B3E90A9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6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313CE2A-7019-420C-A573-3DE0DD8B9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6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9F70C57-30E1-463B-B5D6-DB42CE9F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6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9523348-8BA1-428C-A4D8-C5C33DDD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6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CB9B810-EFB8-4F2F-A773-28B54AD1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7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D8B8CF1-2C69-447B-906F-6A80B73C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7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7695551-6CA8-4DEE-ABF4-A9A033D7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7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3FA1F75-2F0E-4AD9-8F33-83640F760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7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0FF3E3-0B2E-4A1B-8868-F1ACB553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7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956A331-2578-475F-9B0E-179EB066C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7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C8667AD8-4EE1-4E18-B849-80673809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7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E8BDD3-6D86-42DD-9338-356E883A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7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D914CDB-F2FF-444D-A2DB-703B945C2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7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6B47BBA-09B6-4E10-8A95-54C1D4FA3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7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898FC6-BAAF-42DB-A311-19B996EEC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8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541DA957-9780-4A24-B44D-8F0BF8EBD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8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69B80E6-022E-4864-8D33-943CFB378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8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0F5DBB2-BF01-464E-97CF-C59EB0AC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8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8D474CD-BBC8-4DC3-900D-0B93B81C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8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1289E88-C801-4F01-A27D-390A638D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8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7F1317D-57E2-4E13-AE76-77D228F9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8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6649539-E30B-47DB-9706-81690709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8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D0D493D0-5D25-46C7-BC4C-F9BA31D7B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8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59ABE40-4BD4-4AA5-9D07-C12248F95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8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2328A9-8EE0-4F85-B916-9D0D2742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9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B75C5CA-ADE3-4EA8-A608-4A0A2D8D1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9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145510A-81FF-4F6D-A4DB-05120C43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9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42E3C9F9-6611-4926-A38A-C356A27B0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9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377E0C-0CDB-4F4C-B6DA-7061DFDC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9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19BA4520-BB55-4F30-8A70-7843EEC91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9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DA37853-037C-4981-9DB3-81EEC4823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9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F334036-E561-4A16-8704-8AF22686E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9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05040216-A6EA-451B-A73A-5F9D8F932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299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C1A1BBE-A5CE-4EF0-A254-AABBF511F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299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311D4CE3-1999-4260-8D0C-DBB501D7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3000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93EE014-9160-4925-B190-9445A0B8B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300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AB0D01A-FB61-4A21-AB4A-F44F557E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300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D3447A1-5746-4898-BCBA-94884D911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161" cy="2947"/>
    <xdr:pic>
      <xdr:nvPicPr>
        <xdr:cNvPr id="300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A43C6BC-E6F3-434F-990F-0AF590E94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16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1308" cy="2774"/>
    <xdr:pic>
      <xdr:nvPicPr>
        <xdr:cNvPr id="300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B502A348-9842-4B95-9508-3EFCA63D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73401" cy="2947"/>
    <xdr:pic>
      <xdr:nvPicPr>
        <xdr:cNvPr id="300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55F3470-91D4-4E90-8416-E3CE62FF6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35643" y="28238824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167</xdr:row>
      <xdr:rowOff>0</xdr:rowOff>
    </xdr:from>
    <xdr:ext cx="1092306" cy="2774"/>
    <xdr:pic>
      <xdr:nvPicPr>
        <xdr:cNvPr id="300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2BC3A9E9-9E45-4FEC-80B6-284F9F265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5643" y="28238824"/>
          <a:ext cx="1092306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152</xdr:row>
      <xdr:rowOff>0</xdr:rowOff>
    </xdr:from>
    <xdr:ext cx="1091308" cy="2774"/>
    <xdr:pic>
      <xdr:nvPicPr>
        <xdr:cNvPr id="3007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21DC090-EE8D-4C3E-ACC1-0DDA6015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18527661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152</xdr:row>
      <xdr:rowOff>0</xdr:rowOff>
    </xdr:from>
    <xdr:ext cx="1073401" cy="2947"/>
    <xdr:pic>
      <xdr:nvPicPr>
        <xdr:cNvPr id="3008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A58A1409-7505-441F-81B3-C98D89BF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18527661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152</xdr:row>
      <xdr:rowOff>0</xdr:rowOff>
    </xdr:from>
    <xdr:ext cx="1091308" cy="2774"/>
    <xdr:pic>
      <xdr:nvPicPr>
        <xdr:cNvPr id="3009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8C5B480-55F5-4A64-B784-44179093D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18527661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1490202</xdr:colOff>
      <xdr:row>384</xdr:row>
      <xdr:rowOff>107541</xdr:rowOff>
    </xdr:from>
    <xdr:ext cx="1091308" cy="2774"/>
    <xdr:pic>
      <xdr:nvPicPr>
        <xdr:cNvPr id="3011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4F8E829-7D0B-40D7-9C4D-1EA1CD71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9900" y="2388932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168</xdr:row>
      <xdr:rowOff>0</xdr:rowOff>
    </xdr:from>
    <xdr:ext cx="1091308" cy="2774"/>
    <xdr:pic>
      <xdr:nvPicPr>
        <xdr:cNvPr id="3012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89BF4472-20E6-4AC4-8FFE-E511EDF6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2601707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168</xdr:row>
      <xdr:rowOff>0</xdr:rowOff>
    </xdr:from>
    <xdr:ext cx="1073401" cy="2947"/>
    <xdr:pic>
      <xdr:nvPicPr>
        <xdr:cNvPr id="3013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74872251-ADEE-4D91-9101-857106935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2601707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168</xdr:row>
      <xdr:rowOff>0</xdr:rowOff>
    </xdr:from>
    <xdr:ext cx="1091308" cy="2774"/>
    <xdr:pic>
      <xdr:nvPicPr>
        <xdr:cNvPr id="3014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E5BD52D8-F249-4319-B5B2-A6F3DDEB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6169" y="26017077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168</xdr:row>
      <xdr:rowOff>0</xdr:rowOff>
    </xdr:from>
    <xdr:ext cx="1073401" cy="2947"/>
    <xdr:pic>
      <xdr:nvPicPr>
        <xdr:cNvPr id="3015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74A5952-7238-4633-BB5E-092F96F5B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6169" y="26017077"/>
          <a:ext cx="1073401" cy="2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1490202</xdr:colOff>
      <xdr:row>266</xdr:row>
      <xdr:rowOff>107541</xdr:rowOff>
    </xdr:from>
    <xdr:ext cx="1091308" cy="2774"/>
    <xdr:pic>
      <xdr:nvPicPr>
        <xdr:cNvPr id="3016" name="Picture 3" descr="Logo%20Final%20Corazón%20del%20Mundo%20Maya%20español%20ingles%20MP%20e%20I">
          <a:extLst>
            <a:ext uri="{FF2B5EF4-FFF2-40B4-BE49-F238E27FC236}">
              <a16:creationId xmlns:a16="http://schemas.microsoft.com/office/drawing/2014/main" id="{FB12CB27-8393-4378-A8B7-D50FA78C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9900" y="2166169"/>
          <a:ext cx="1091308" cy="2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 filterMode="1">
    <pageSetUpPr fitToPage="1"/>
  </sheetPr>
  <dimension ref="A1:Z479"/>
  <sheetViews>
    <sheetView tabSelected="1" zoomScale="124" zoomScaleNormal="124" workbookViewId="0">
      <selection activeCell="J123" sqref="J123"/>
    </sheetView>
  </sheetViews>
  <sheetFormatPr baseColWidth="10" defaultColWidth="10.85546875" defaultRowHeight="11.25" x14ac:dyDescent="0.2"/>
  <cols>
    <col min="1" max="1" width="6.140625" style="48" customWidth="1"/>
    <col min="2" max="2" width="34.28515625" style="30" bestFit="1" customWidth="1"/>
    <col min="3" max="3" width="11.7109375" style="65" bestFit="1" customWidth="1"/>
    <col min="4" max="4" width="22.42578125" style="48" bestFit="1" customWidth="1"/>
    <col min="5" max="5" width="15" style="16" bestFit="1" customWidth="1"/>
    <col min="6" max="6" width="16" style="16" bestFit="1" customWidth="1"/>
    <col min="7" max="7" width="16.5703125" style="16" bestFit="1" customWidth="1"/>
    <col min="8" max="8" width="20.7109375" style="16" customWidth="1"/>
    <col min="9" max="9" width="13.85546875" style="16" bestFit="1" customWidth="1"/>
    <col min="10" max="10" width="15.28515625" style="16" bestFit="1" customWidth="1"/>
    <col min="11" max="11" width="12.85546875" style="16" bestFit="1" customWidth="1"/>
    <col min="12" max="12" width="17.140625" style="16" bestFit="1" customWidth="1"/>
    <col min="13" max="13" width="18.140625" style="16" bestFit="1" customWidth="1"/>
    <col min="14" max="14" width="18" style="68" bestFit="1" customWidth="1"/>
    <col min="15" max="26" width="10.85546875" style="48"/>
    <col min="27" max="16384" width="10.85546875" style="49"/>
  </cols>
  <sheetData>
    <row r="1" spans="1:14" x14ac:dyDescent="0.2">
      <c r="A1" s="46"/>
      <c r="B1" s="76"/>
      <c r="C1" s="76"/>
      <c r="D1" s="77"/>
      <c r="E1" s="2"/>
      <c r="F1" s="2"/>
      <c r="G1" s="2"/>
      <c r="H1" s="2"/>
      <c r="I1" s="2"/>
      <c r="J1" s="2"/>
      <c r="K1" s="2"/>
      <c r="L1" s="2"/>
      <c r="M1" s="2"/>
      <c r="N1" s="47"/>
    </row>
    <row r="2" spans="1:14" x14ac:dyDescent="0.2">
      <c r="A2" s="50"/>
      <c r="B2" s="78"/>
      <c r="C2" s="78"/>
      <c r="D2" s="79"/>
      <c r="E2" s="3"/>
      <c r="F2" s="3"/>
      <c r="G2" s="3"/>
      <c r="H2" s="3"/>
      <c r="I2" s="3"/>
      <c r="J2" s="3"/>
      <c r="K2" s="3"/>
      <c r="L2" s="3"/>
      <c r="M2" s="3"/>
      <c r="N2" s="51"/>
    </row>
    <row r="3" spans="1:14" x14ac:dyDescent="0.2">
      <c r="A3" s="50"/>
      <c r="B3" s="78"/>
      <c r="C3" s="78"/>
      <c r="D3" s="79"/>
      <c r="E3" s="3"/>
      <c r="F3" s="3"/>
      <c r="G3" s="3"/>
      <c r="H3" s="3"/>
      <c r="I3" s="3"/>
      <c r="J3" s="3"/>
      <c r="K3" s="3"/>
      <c r="L3" s="3"/>
      <c r="M3" s="3"/>
      <c r="N3" s="51"/>
    </row>
    <row r="4" spans="1:14" x14ac:dyDescent="0.2">
      <c r="A4" s="50"/>
      <c r="B4" s="37"/>
      <c r="C4" s="37"/>
      <c r="D4" s="52"/>
      <c r="E4" s="3"/>
      <c r="F4" s="3"/>
      <c r="G4" s="3"/>
      <c r="H4" s="3"/>
      <c r="I4" s="3"/>
      <c r="J4" s="3"/>
      <c r="K4" s="3"/>
      <c r="L4" s="3"/>
      <c r="M4" s="3"/>
      <c r="N4" s="51"/>
    </row>
    <row r="5" spans="1:14" x14ac:dyDescent="0.2">
      <c r="A5" s="50"/>
      <c r="B5" s="37"/>
      <c r="C5" s="37"/>
      <c r="D5" s="52"/>
      <c r="E5" s="3"/>
      <c r="F5" s="3"/>
      <c r="G5" s="3"/>
      <c r="H5" s="3"/>
      <c r="I5" s="3"/>
      <c r="J5" s="3"/>
      <c r="K5" s="3"/>
      <c r="L5" s="3"/>
      <c r="M5" s="3"/>
      <c r="N5" s="51"/>
    </row>
    <row r="6" spans="1:14" x14ac:dyDescent="0.2">
      <c r="A6" s="50"/>
      <c r="B6" s="37"/>
      <c r="C6" s="37"/>
      <c r="D6" s="52"/>
      <c r="E6" s="3"/>
      <c r="F6" s="3"/>
      <c r="G6" s="3"/>
      <c r="H6" s="3"/>
      <c r="I6" s="3"/>
      <c r="J6" s="3"/>
      <c r="K6" s="3"/>
      <c r="L6" s="3"/>
      <c r="M6" s="3"/>
      <c r="N6" s="51"/>
    </row>
    <row r="7" spans="1:14" x14ac:dyDescent="0.2">
      <c r="A7" s="50"/>
      <c r="B7" s="37"/>
      <c r="C7" s="37"/>
      <c r="D7" s="52"/>
      <c r="E7" s="3"/>
      <c r="F7" s="3"/>
      <c r="G7" s="3"/>
      <c r="H7" s="3"/>
      <c r="I7" s="3"/>
      <c r="J7" s="3"/>
      <c r="K7" s="3"/>
      <c r="L7" s="3"/>
      <c r="M7" s="3"/>
      <c r="N7" s="51"/>
    </row>
    <row r="8" spans="1:14" x14ac:dyDescent="0.2">
      <c r="A8" s="53"/>
      <c r="B8" s="42"/>
      <c r="C8" s="42"/>
      <c r="D8" s="54"/>
      <c r="E8" s="4"/>
      <c r="F8" s="4"/>
      <c r="G8" s="4"/>
      <c r="H8" s="4"/>
      <c r="I8" s="4"/>
      <c r="J8" s="4"/>
      <c r="K8" s="4"/>
      <c r="L8" s="4"/>
      <c r="M8" s="4"/>
      <c r="N8" s="55"/>
    </row>
    <row r="9" spans="1:14" x14ac:dyDescent="0.2">
      <c r="A9" s="29" t="s">
        <v>270</v>
      </c>
      <c r="C9" s="31"/>
      <c r="D9" s="32"/>
      <c r="E9" s="33"/>
      <c r="F9" s="33"/>
      <c r="G9" s="34"/>
      <c r="H9" s="35" t="s">
        <v>277</v>
      </c>
      <c r="I9" s="35"/>
      <c r="J9" s="35"/>
      <c r="K9" s="35"/>
      <c r="L9" s="35"/>
      <c r="M9" s="35"/>
      <c r="N9" s="51"/>
    </row>
    <row r="10" spans="1:14" x14ac:dyDescent="0.2">
      <c r="A10" s="36" t="s">
        <v>271</v>
      </c>
      <c r="C10" s="37"/>
      <c r="D10" s="38"/>
      <c r="E10" s="35"/>
      <c r="F10" s="35"/>
      <c r="G10" s="39"/>
      <c r="H10" s="35" t="s">
        <v>372</v>
      </c>
      <c r="I10" s="35"/>
      <c r="J10" s="35"/>
      <c r="K10" s="35"/>
      <c r="L10" s="35"/>
      <c r="M10" s="35"/>
      <c r="N10" s="51"/>
    </row>
    <row r="11" spans="1:14" x14ac:dyDescent="0.2">
      <c r="A11" s="40" t="s">
        <v>293</v>
      </c>
      <c r="B11" s="41"/>
      <c r="C11" s="42"/>
      <c r="D11" s="43"/>
      <c r="E11" s="44"/>
      <c r="F11" s="44"/>
      <c r="G11" s="45"/>
      <c r="H11" s="44" t="s">
        <v>426</v>
      </c>
      <c r="I11" s="4"/>
      <c r="J11" s="4"/>
      <c r="K11" s="4"/>
      <c r="L11" s="4"/>
      <c r="M11" s="4"/>
      <c r="N11" s="55"/>
    </row>
    <row r="12" spans="1:14" x14ac:dyDescent="0.2">
      <c r="A12" s="38"/>
      <c r="C12" s="37"/>
      <c r="D12" s="38"/>
      <c r="E12" s="35"/>
      <c r="F12" s="35"/>
      <c r="G12" s="35"/>
      <c r="H12" s="35"/>
      <c r="I12" s="3"/>
      <c r="J12" s="3"/>
      <c r="K12" s="3"/>
      <c r="L12" s="3"/>
      <c r="M12" s="3"/>
      <c r="N12" s="56"/>
    </row>
    <row r="13" spans="1:14" s="61" customFormat="1" ht="22.5" x14ac:dyDescent="0.2">
      <c r="A13" s="57" t="s">
        <v>196</v>
      </c>
      <c r="B13" s="58" t="s">
        <v>28</v>
      </c>
      <c r="C13" s="57" t="s">
        <v>255</v>
      </c>
      <c r="D13" s="57" t="s">
        <v>15</v>
      </c>
      <c r="E13" s="59" t="s">
        <v>21</v>
      </c>
      <c r="F13" s="59" t="s">
        <v>22</v>
      </c>
      <c r="G13" s="59" t="s">
        <v>285</v>
      </c>
      <c r="H13" s="59" t="s">
        <v>20</v>
      </c>
      <c r="I13" s="59" t="s">
        <v>24</v>
      </c>
      <c r="J13" s="59" t="s">
        <v>23</v>
      </c>
      <c r="K13" s="59" t="s">
        <v>25</v>
      </c>
      <c r="L13" s="59" t="s">
        <v>216</v>
      </c>
      <c r="M13" s="59" t="s">
        <v>26</v>
      </c>
      <c r="N13" s="60" t="s">
        <v>336</v>
      </c>
    </row>
    <row r="14" spans="1:14" s="48" customFormat="1" x14ac:dyDescent="0.2">
      <c r="A14" s="38" t="s">
        <v>197</v>
      </c>
      <c r="B14" s="30"/>
      <c r="C14" s="37"/>
      <c r="D14" s="38"/>
      <c r="E14" s="38"/>
      <c r="F14" s="59"/>
      <c r="G14" s="59"/>
      <c r="H14" s="59"/>
      <c r="I14" s="59"/>
      <c r="J14" s="59"/>
      <c r="K14" s="59"/>
      <c r="L14" s="59"/>
      <c r="M14" s="59"/>
      <c r="N14" s="60"/>
    </row>
    <row r="15" spans="1:14" s="6" customFormat="1" ht="20.100000000000001" customHeight="1" x14ac:dyDescent="0.2">
      <c r="A15" s="26">
        <v>1</v>
      </c>
      <c r="B15" s="5" t="s">
        <v>29</v>
      </c>
      <c r="C15" s="8" t="s">
        <v>248</v>
      </c>
      <c r="D15" s="5" t="s">
        <v>2</v>
      </c>
      <c r="E15" s="9">
        <v>686</v>
      </c>
      <c r="F15" s="9">
        <v>5561.72</v>
      </c>
      <c r="G15" s="9">
        <v>490.84</v>
      </c>
      <c r="H15" s="9">
        <v>250</v>
      </c>
      <c r="I15" s="9">
        <v>475</v>
      </c>
      <c r="J15" s="9">
        <v>0</v>
      </c>
      <c r="K15" s="9">
        <v>0</v>
      </c>
      <c r="L15" s="9">
        <v>0</v>
      </c>
      <c r="M15" s="9">
        <v>0</v>
      </c>
      <c r="N15" s="9">
        <f>E15+F15+G15+H15+I15+J15+K15+L15+M15</f>
        <v>7463.56</v>
      </c>
    </row>
    <row r="16" spans="1:14" s="6" customFormat="1" ht="20.100000000000001" customHeight="1" x14ac:dyDescent="0.2">
      <c r="A16" s="26">
        <v>2</v>
      </c>
      <c r="B16" s="5" t="s">
        <v>30</v>
      </c>
      <c r="C16" s="8" t="s">
        <v>248</v>
      </c>
      <c r="D16" s="5" t="s">
        <v>265</v>
      </c>
      <c r="E16" s="9">
        <v>863</v>
      </c>
      <c r="F16" s="9">
        <v>7097.66</v>
      </c>
      <c r="G16" s="9">
        <v>626.16</v>
      </c>
      <c r="H16" s="9">
        <v>250</v>
      </c>
      <c r="I16" s="9">
        <v>475</v>
      </c>
      <c r="J16" s="9">
        <v>0</v>
      </c>
      <c r="K16" s="9">
        <v>0</v>
      </c>
      <c r="L16" s="9">
        <v>0</v>
      </c>
      <c r="M16" s="9">
        <v>0</v>
      </c>
      <c r="N16" s="9">
        <f t="shared" ref="N16:N78" si="0">E16+F16+G16+H16+I16+J16+K16+L16+M16</f>
        <v>9311.82</v>
      </c>
    </row>
    <row r="17" spans="1:14" s="6" customFormat="1" ht="20.100000000000001" customHeight="1" x14ac:dyDescent="0.2">
      <c r="A17" s="26">
        <v>3</v>
      </c>
      <c r="B17" s="5" t="s">
        <v>294</v>
      </c>
      <c r="C17" s="8" t="s">
        <v>248</v>
      </c>
      <c r="D17" s="5" t="s">
        <v>1</v>
      </c>
      <c r="E17" s="9">
        <v>2900</v>
      </c>
      <c r="F17" s="9">
        <v>19401.68</v>
      </c>
      <c r="G17" s="9">
        <v>1754.73</v>
      </c>
      <c r="H17" s="9">
        <v>250</v>
      </c>
      <c r="I17" s="9">
        <v>0</v>
      </c>
      <c r="J17" s="9">
        <v>375</v>
      </c>
      <c r="K17" s="9">
        <v>0</v>
      </c>
      <c r="L17" s="9">
        <v>0</v>
      </c>
      <c r="M17" s="9">
        <v>0</v>
      </c>
      <c r="N17" s="9">
        <f t="shared" si="0"/>
        <v>24681.41</v>
      </c>
    </row>
    <row r="18" spans="1:14" s="6" customFormat="1" ht="20.100000000000001" customHeight="1" x14ac:dyDescent="0.2">
      <c r="A18" s="26">
        <v>4</v>
      </c>
      <c r="B18" s="5" t="s">
        <v>281</v>
      </c>
      <c r="C18" s="8" t="s">
        <v>248</v>
      </c>
      <c r="D18" s="5" t="s">
        <v>1</v>
      </c>
      <c r="E18" s="9">
        <v>2900</v>
      </c>
      <c r="F18" s="9">
        <v>19401.68</v>
      </c>
      <c r="G18" s="9">
        <v>1754.73</v>
      </c>
      <c r="H18" s="9">
        <v>250</v>
      </c>
      <c r="I18" s="9">
        <v>0</v>
      </c>
      <c r="J18" s="9">
        <v>375</v>
      </c>
      <c r="K18" s="9">
        <v>0</v>
      </c>
      <c r="L18" s="9">
        <v>0</v>
      </c>
      <c r="M18" s="9">
        <v>0</v>
      </c>
      <c r="N18" s="9">
        <f t="shared" si="0"/>
        <v>24681.41</v>
      </c>
    </row>
    <row r="19" spans="1:14" s="6" customFormat="1" ht="20.100000000000001" customHeight="1" x14ac:dyDescent="0.2">
      <c r="A19" s="26">
        <v>5</v>
      </c>
      <c r="B19" s="5" t="s">
        <v>31</v>
      </c>
      <c r="C19" s="8" t="s">
        <v>248</v>
      </c>
      <c r="D19" s="5" t="s">
        <v>2</v>
      </c>
      <c r="E19" s="9">
        <v>686</v>
      </c>
      <c r="F19" s="9">
        <v>5561.72</v>
      </c>
      <c r="G19" s="9">
        <v>490.84</v>
      </c>
      <c r="H19" s="9">
        <v>250</v>
      </c>
      <c r="I19" s="9">
        <v>475</v>
      </c>
      <c r="J19" s="9">
        <v>0</v>
      </c>
      <c r="K19" s="9">
        <v>0</v>
      </c>
      <c r="L19" s="9">
        <v>0</v>
      </c>
      <c r="M19" s="9">
        <v>0</v>
      </c>
      <c r="N19" s="9">
        <f t="shared" si="0"/>
        <v>7463.56</v>
      </c>
    </row>
    <row r="20" spans="1:14" s="6" customFormat="1" ht="20.100000000000001" customHeight="1" x14ac:dyDescent="0.2">
      <c r="A20" s="26">
        <v>6</v>
      </c>
      <c r="B20" s="5" t="s">
        <v>340</v>
      </c>
      <c r="C20" s="8" t="s">
        <v>248</v>
      </c>
      <c r="D20" s="5" t="s">
        <v>1</v>
      </c>
      <c r="E20" s="9">
        <v>2900</v>
      </c>
      <c r="F20" s="9">
        <v>19401.68</v>
      </c>
      <c r="G20" s="9">
        <v>1754.73</v>
      </c>
      <c r="H20" s="9">
        <v>250</v>
      </c>
      <c r="I20" s="9">
        <v>0</v>
      </c>
      <c r="J20" s="9">
        <v>375</v>
      </c>
      <c r="K20" s="9">
        <v>0</v>
      </c>
      <c r="L20" s="9">
        <v>0</v>
      </c>
      <c r="M20" s="9">
        <v>0</v>
      </c>
      <c r="N20" s="9">
        <f t="shared" si="0"/>
        <v>24681.41</v>
      </c>
    </row>
    <row r="21" spans="1:14" s="6" customFormat="1" ht="20.100000000000001" customHeight="1" x14ac:dyDescent="0.2">
      <c r="A21" s="26">
        <v>7</v>
      </c>
      <c r="B21" s="5" t="s">
        <v>208</v>
      </c>
      <c r="C21" s="8" t="s">
        <v>248</v>
      </c>
      <c r="D21" s="5" t="s">
        <v>2</v>
      </c>
      <c r="E21" s="9">
        <v>686</v>
      </c>
      <c r="F21" s="9">
        <v>6465.29</v>
      </c>
      <c r="G21" s="9">
        <v>587.74</v>
      </c>
      <c r="H21" s="9">
        <v>250</v>
      </c>
      <c r="I21" s="9">
        <v>475</v>
      </c>
      <c r="J21" s="9">
        <v>0</v>
      </c>
      <c r="K21" s="9">
        <v>0</v>
      </c>
      <c r="L21" s="9">
        <v>0</v>
      </c>
      <c r="M21" s="9">
        <v>248</v>
      </c>
      <c r="N21" s="9">
        <f t="shared" si="0"/>
        <v>8712.0299999999988</v>
      </c>
    </row>
    <row r="22" spans="1:14" s="6" customFormat="1" ht="20.100000000000001" customHeight="1" x14ac:dyDescent="0.2">
      <c r="A22" s="26">
        <v>8</v>
      </c>
      <c r="B22" s="5" t="s">
        <v>315</v>
      </c>
      <c r="C22" s="8" t="s">
        <v>248</v>
      </c>
      <c r="D22" s="5" t="s">
        <v>1</v>
      </c>
      <c r="E22" s="9">
        <v>2900</v>
      </c>
      <c r="F22" s="9">
        <v>19401.68</v>
      </c>
      <c r="G22" s="9">
        <v>1754.73</v>
      </c>
      <c r="H22" s="9">
        <v>250</v>
      </c>
      <c r="I22" s="9">
        <v>0</v>
      </c>
      <c r="J22" s="9">
        <v>375</v>
      </c>
      <c r="K22" s="9">
        <v>0</v>
      </c>
      <c r="L22" s="9">
        <v>0</v>
      </c>
      <c r="M22" s="9">
        <v>0</v>
      </c>
      <c r="N22" s="9">
        <f t="shared" si="0"/>
        <v>24681.41</v>
      </c>
    </row>
    <row r="23" spans="1:14" s="6" customFormat="1" ht="20.100000000000001" customHeight="1" x14ac:dyDescent="0.2">
      <c r="A23" s="26">
        <v>9</v>
      </c>
      <c r="B23" s="5" t="s">
        <v>383</v>
      </c>
      <c r="C23" s="8" t="s">
        <v>248</v>
      </c>
      <c r="D23" s="5" t="s">
        <v>1</v>
      </c>
      <c r="E23" s="9">
        <v>2900</v>
      </c>
      <c r="F23" s="9">
        <v>19401.68</v>
      </c>
      <c r="G23" s="9">
        <v>1754.73</v>
      </c>
      <c r="H23" s="9">
        <v>250</v>
      </c>
      <c r="I23" s="9">
        <v>0</v>
      </c>
      <c r="J23" s="9">
        <v>375</v>
      </c>
      <c r="K23" s="9">
        <v>0</v>
      </c>
      <c r="L23" s="9">
        <v>0</v>
      </c>
      <c r="M23" s="9">
        <v>0</v>
      </c>
      <c r="N23" s="9">
        <f t="shared" si="0"/>
        <v>24681.41</v>
      </c>
    </row>
    <row r="24" spans="1:14" s="6" customFormat="1" ht="20.100000000000001" customHeight="1" x14ac:dyDescent="0.2">
      <c r="A24" s="26">
        <v>10</v>
      </c>
      <c r="B24" s="5" t="s">
        <v>32</v>
      </c>
      <c r="C24" s="8" t="s">
        <v>248</v>
      </c>
      <c r="D24" s="5" t="s">
        <v>10</v>
      </c>
      <c r="E24" s="9">
        <v>1081</v>
      </c>
      <c r="F24" s="9">
        <v>8587.49</v>
      </c>
      <c r="G24" s="9">
        <v>725.15</v>
      </c>
      <c r="H24" s="9">
        <v>250</v>
      </c>
      <c r="I24" s="9">
        <v>400</v>
      </c>
      <c r="J24" s="9">
        <v>0</v>
      </c>
      <c r="K24" s="9">
        <v>0</v>
      </c>
      <c r="L24" s="9">
        <v>0</v>
      </c>
      <c r="M24" s="9">
        <v>0</v>
      </c>
      <c r="N24" s="9">
        <f t="shared" si="0"/>
        <v>11043.64</v>
      </c>
    </row>
    <row r="25" spans="1:14" s="6" customFormat="1" ht="20.100000000000001" customHeight="1" x14ac:dyDescent="0.2">
      <c r="A25" s="26">
        <v>11</v>
      </c>
      <c r="B25" s="5" t="s">
        <v>33</v>
      </c>
      <c r="C25" s="8" t="s">
        <v>248</v>
      </c>
      <c r="D25" s="5" t="s">
        <v>7</v>
      </c>
      <c r="E25" s="9">
        <v>2375</v>
      </c>
      <c r="F25" s="9">
        <v>11968.95</v>
      </c>
      <c r="G25" s="9">
        <v>1126.07</v>
      </c>
      <c r="H25" s="9">
        <v>250</v>
      </c>
      <c r="I25" s="9">
        <v>475</v>
      </c>
      <c r="J25" s="9">
        <v>375</v>
      </c>
      <c r="K25" s="9">
        <v>0</v>
      </c>
      <c r="L25" s="9">
        <v>0</v>
      </c>
      <c r="M25" s="9">
        <v>254</v>
      </c>
      <c r="N25" s="9">
        <f t="shared" si="0"/>
        <v>16824.02</v>
      </c>
    </row>
    <row r="26" spans="1:14" s="6" customFormat="1" ht="20.100000000000001" customHeight="1" x14ac:dyDescent="0.2">
      <c r="A26" s="26">
        <v>12</v>
      </c>
      <c r="B26" s="5" t="s">
        <v>34</v>
      </c>
      <c r="C26" s="8" t="s">
        <v>248</v>
      </c>
      <c r="D26" s="5" t="s">
        <v>3</v>
      </c>
      <c r="E26" s="9">
        <v>935</v>
      </c>
      <c r="F26" s="9">
        <v>8725.32</v>
      </c>
      <c r="G26" s="9">
        <v>789.19</v>
      </c>
      <c r="H26" s="9">
        <v>250</v>
      </c>
      <c r="I26" s="9">
        <v>475</v>
      </c>
      <c r="J26" s="9">
        <v>0</v>
      </c>
      <c r="K26" s="9">
        <v>0</v>
      </c>
      <c r="L26" s="9">
        <v>0</v>
      </c>
      <c r="M26" s="9">
        <v>289</v>
      </c>
      <c r="N26" s="9">
        <f t="shared" si="0"/>
        <v>11463.51</v>
      </c>
    </row>
    <row r="27" spans="1:14" s="6" customFormat="1" ht="20.100000000000001" customHeight="1" x14ac:dyDescent="0.2">
      <c r="A27" s="26">
        <v>13</v>
      </c>
      <c r="B27" s="5" t="s">
        <v>35</v>
      </c>
      <c r="C27" s="8" t="s">
        <v>248</v>
      </c>
      <c r="D27" s="5" t="s">
        <v>2</v>
      </c>
      <c r="E27" s="9">
        <v>686</v>
      </c>
      <c r="F27" s="9">
        <v>6461.5</v>
      </c>
      <c r="G27" s="9">
        <v>587.44000000000005</v>
      </c>
      <c r="H27" s="9">
        <v>250</v>
      </c>
      <c r="I27" s="9">
        <v>475</v>
      </c>
      <c r="J27" s="9">
        <v>0</v>
      </c>
      <c r="K27" s="9">
        <v>0</v>
      </c>
      <c r="L27" s="9">
        <v>0</v>
      </c>
      <c r="M27" s="9">
        <v>248</v>
      </c>
      <c r="N27" s="9">
        <f t="shared" si="0"/>
        <v>8707.94</v>
      </c>
    </row>
    <row r="28" spans="1:14" s="6" customFormat="1" ht="20.100000000000001" customHeight="1" x14ac:dyDescent="0.2">
      <c r="A28" s="26">
        <v>14</v>
      </c>
      <c r="B28" s="5" t="s">
        <v>399</v>
      </c>
      <c r="C28" s="8" t="s">
        <v>248</v>
      </c>
      <c r="D28" s="5" t="s">
        <v>284</v>
      </c>
      <c r="E28" s="9">
        <v>4475</v>
      </c>
      <c r="F28" s="9">
        <v>29417.8</v>
      </c>
      <c r="G28" s="9">
        <v>2670.43</v>
      </c>
      <c r="H28" s="9">
        <v>250</v>
      </c>
      <c r="I28" s="9">
        <v>0</v>
      </c>
      <c r="J28" s="9">
        <v>375</v>
      </c>
      <c r="K28" s="9">
        <v>0</v>
      </c>
      <c r="L28" s="9">
        <v>3500</v>
      </c>
      <c r="M28" s="9">
        <v>0</v>
      </c>
      <c r="N28" s="9">
        <f>E28+F28+G28+H28+I28+J28+K28+L28+M28</f>
        <v>40688.230000000003</v>
      </c>
    </row>
    <row r="29" spans="1:14" s="6" customFormat="1" ht="20.100000000000001" customHeight="1" x14ac:dyDescent="0.2">
      <c r="A29" s="26">
        <v>15</v>
      </c>
      <c r="B29" s="5" t="s">
        <v>36</v>
      </c>
      <c r="C29" s="8" t="s">
        <v>248</v>
      </c>
      <c r="D29" s="5" t="s">
        <v>3</v>
      </c>
      <c r="E29" s="9">
        <v>935</v>
      </c>
      <c r="F29" s="9">
        <v>8186.07</v>
      </c>
      <c r="G29" s="9">
        <v>738.29</v>
      </c>
      <c r="H29" s="9">
        <v>250</v>
      </c>
      <c r="I29" s="9">
        <v>475</v>
      </c>
      <c r="J29" s="9">
        <v>0</v>
      </c>
      <c r="K29" s="9">
        <v>0</v>
      </c>
      <c r="L29" s="9">
        <v>0</v>
      </c>
      <c r="M29" s="9">
        <v>184</v>
      </c>
      <c r="N29" s="9">
        <f t="shared" si="0"/>
        <v>10768.36</v>
      </c>
    </row>
    <row r="30" spans="1:14" s="6" customFormat="1" ht="20.100000000000001" customHeight="1" x14ac:dyDescent="0.2">
      <c r="A30" s="26">
        <v>16</v>
      </c>
      <c r="B30" s="5" t="s">
        <v>295</v>
      </c>
      <c r="C30" s="8" t="s">
        <v>248</v>
      </c>
      <c r="D30" s="5" t="s">
        <v>1</v>
      </c>
      <c r="E30" s="9">
        <v>2900</v>
      </c>
      <c r="F30" s="9">
        <v>19401.68</v>
      </c>
      <c r="G30" s="9">
        <v>1754.73</v>
      </c>
      <c r="H30" s="9">
        <v>250</v>
      </c>
      <c r="I30" s="9">
        <v>0</v>
      </c>
      <c r="J30" s="9">
        <v>375</v>
      </c>
      <c r="K30" s="9">
        <v>0</v>
      </c>
      <c r="L30" s="9">
        <v>0</v>
      </c>
      <c r="M30" s="9">
        <v>0</v>
      </c>
      <c r="N30" s="9">
        <f t="shared" si="0"/>
        <v>24681.41</v>
      </c>
    </row>
    <row r="31" spans="1:14" s="6" customFormat="1" ht="20.100000000000001" customHeight="1" x14ac:dyDescent="0.2">
      <c r="A31" s="26">
        <v>17</v>
      </c>
      <c r="B31" s="5" t="s">
        <v>37</v>
      </c>
      <c r="C31" s="8" t="s">
        <v>248</v>
      </c>
      <c r="D31" s="5" t="s">
        <v>10</v>
      </c>
      <c r="E31" s="9">
        <v>1081</v>
      </c>
      <c r="F31" s="9">
        <v>8670.26</v>
      </c>
      <c r="G31" s="9">
        <v>779.68</v>
      </c>
      <c r="H31" s="9">
        <v>250</v>
      </c>
      <c r="I31" s="9">
        <v>475</v>
      </c>
      <c r="J31" s="9">
        <v>0</v>
      </c>
      <c r="K31" s="9">
        <v>0</v>
      </c>
      <c r="L31" s="9">
        <v>0</v>
      </c>
      <c r="M31" s="9">
        <v>158</v>
      </c>
      <c r="N31" s="9">
        <f t="shared" si="0"/>
        <v>11413.94</v>
      </c>
    </row>
    <row r="32" spans="1:14" s="6" customFormat="1" ht="20.100000000000001" customHeight="1" x14ac:dyDescent="0.2">
      <c r="A32" s="26">
        <v>18</v>
      </c>
      <c r="B32" s="5" t="s">
        <v>38</v>
      </c>
      <c r="C32" s="8" t="s">
        <v>248</v>
      </c>
      <c r="D32" s="5" t="s">
        <v>8</v>
      </c>
      <c r="E32" s="9">
        <v>743</v>
      </c>
      <c r="F32" s="9">
        <f>((3371.35+3160.65))</f>
        <v>6532</v>
      </c>
      <c r="G32" s="9">
        <f>((307.13+287.93))</f>
        <v>595.05999999999995</v>
      </c>
      <c r="H32" s="9">
        <f>((129.03+120.97))</f>
        <v>250</v>
      </c>
      <c r="I32" s="9">
        <f>((245.16+229.84))</f>
        <v>475</v>
      </c>
      <c r="J32" s="9">
        <v>0</v>
      </c>
      <c r="K32" s="9">
        <v>0</v>
      </c>
      <c r="L32" s="9">
        <v>0</v>
      </c>
      <c r="M32" s="9">
        <v>248</v>
      </c>
      <c r="N32" s="9">
        <f t="shared" si="0"/>
        <v>8843.06</v>
      </c>
    </row>
    <row r="33" spans="1:25" s="6" customFormat="1" ht="20.100000000000001" customHeight="1" x14ac:dyDescent="0.2">
      <c r="A33" s="26">
        <v>19</v>
      </c>
      <c r="B33" s="5" t="s">
        <v>39</v>
      </c>
      <c r="C33" s="8" t="s">
        <v>248</v>
      </c>
      <c r="D33" s="5" t="s">
        <v>2</v>
      </c>
      <c r="E33" s="9">
        <v>686</v>
      </c>
      <c r="F33" s="9">
        <v>5586.09</v>
      </c>
      <c r="G33" s="9">
        <v>492.35</v>
      </c>
      <c r="H33" s="9">
        <v>250</v>
      </c>
      <c r="I33" s="9">
        <v>475</v>
      </c>
      <c r="J33" s="9">
        <v>0</v>
      </c>
      <c r="K33" s="9">
        <v>0</v>
      </c>
      <c r="L33" s="9">
        <v>0</v>
      </c>
      <c r="M33" s="9">
        <v>0</v>
      </c>
      <c r="N33" s="9">
        <f t="shared" si="0"/>
        <v>7489.4400000000005</v>
      </c>
    </row>
    <row r="34" spans="1:25" s="6" customFormat="1" ht="20.100000000000001" customHeight="1" x14ac:dyDescent="0.2">
      <c r="A34" s="26">
        <v>20</v>
      </c>
      <c r="B34" s="5" t="s">
        <v>40</v>
      </c>
      <c r="C34" s="8" t="s">
        <v>248</v>
      </c>
      <c r="D34" s="5" t="s">
        <v>7</v>
      </c>
      <c r="E34" s="9">
        <v>2375</v>
      </c>
      <c r="F34" s="9">
        <v>12533.130000000001</v>
      </c>
      <c r="G34" s="9">
        <v>1237.74</v>
      </c>
      <c r="H34" s="9">
        <v>250</v>
      </c>
      <c r="I34" s="9">
        <v>475</v>
      </c>
      <c r="J34" s="9">
        <v>375</v>
      </c>
      <c r="K34" s="9">
        <v>0</v>
      </c>
      <c r="L34" s="9">
        <v>0</v>
      </c>
      <c r="M34" s="9">
        <v>344</v>
      </c>
      <c r="N34" s="9">
        <f t="shared" si="0"/>
        <v>17589.870000000003</v>
      </c>
      <c r="T34" s="17"/>
      <c r="X34" s="17"/>
      <c r="Y34" s="17"/>
    </row>
    <row r="35" spans="1:25" s="6" customFormat="1" ht="20.100000000000001" customHeight="1" x14ac:dyDescent="0.2">
      <c r="A35" s="26">
        <v>21</v>
      </c>
      <c r="B35" s="5" t="s">
        <v>111</v>
      </c>
      <c r="C35" s="8" t="s">
        <v>248</v>
      </c>
      <c r="D35" s="5" t="s">
        <v>184</v>
      </c>
      <c r="E35" s="9">
        <v>1081</v>
      </c>
      <c r="F35" s="9">
        <v>8587.49</v>
      </c>
      <c r="G35" s="9">
        <v>725.15</v>
      </c>
      <c r="H35" s="9">
        <v>250</v>
      </c>
      <c r="I35" s="9">
        <v>475</v>
      </c>
      <c r="J35" s="9">
        <v>0</v>
      </c>
      <c r="K35" s="9">
        <v>0</v>
      </c>
      <c r="L35" s="9">
        <v>0</v>
      </c>
      <c r="M35" s="9">
        <v>0</v>
      </c>
      <c r="N35" s="9">
        <f t="shared" si="0"/>
        <v>11118.64</v>
      </c>
      <c r="T35" s="17"/>
      <c r="Y35" s="17"/>
    </row>
    <row r="36" spans="1:25" s="6" customFormat="1" ht="20.100000000000001" customHeight="1" x14ac:dyDescent="0.2">
      <c r="A36" s="26">
        <v>22</v>
      </c>
      <c r="B36" s="5" t="s">
        <v>41</v>
      </c>
      <c r="C36" s="8" t="s">
        <v>248</v>
      </c>
      <c r="D36" s="5" t="s">
        <v>11</v>
      </c>
      <c r="E36" s="9">
        <v>935</v>
      </c>
      <c r="F36" s="9">
        <v>7538.65</v>
      </c>
      <c r="G36" s="9">
        <v>687.15</v>
      </c>
      <c r="H36" s="9">
        <v>250</v>
      </c>
      <c r="I36" s="9">
        <v>475</v>
      </c>
      <c r="J36" s="9">
        <v>0</v>
      </c>
      <c r="K36" s="18">
        <v>1179.76</v>
      </c>
      <c r="L36" s="9">
        <v>0</v>
      </c>
      <c r="M36" s="9">
        <v>184</v>
      </c>
      <c r="N36" s="9">
        <f t="shared" si="0"/>
        <v>11249.56</v>
      </c>
    </row>
    <row r="37" spans="1:25" s="6" customFormat="1" ht="20.100000000000001" customHeight="1" x14ac:dyDescent="0.2">
      <c r="A37" s="26">
        <v>23</v>
      </c>
      <c r="B37" s="5" t="s">
        <v>310</v>
      </c>
      <c r="C37" s="8" t="s">
        <v>248</v>
      </c>
      <c r="D37" s="5" t="s">
        <v>1</v>
      </c>
      <c r="E37" s="9">
        <v>2900</v>
      </c>
      <c r="F37" s="9">
        <v>19401.68</v>
      </c>
      <c r="G37" s="9">
        <v>1754.73</v>
      </c>
      <c r="H37" s="9">
        <v>250</v>
      </c>
      <c r="I37" s="9">
        <v>0</v>
      </c>
      <c r="J37" s="9">
        <v>375</v>
      </c>
      <c r="K37" s="9">
        <v>0</v>
      </c>
      <c r="L37" s="9">
        <v>0</v>
      </c>
      <c r="M37" s="9">
        <v>0</v>
      </c>
      <c r="N37" s="9">
        <f t="shared" si="0"/>
        <v>24681.41</v>
      </c>
    </row>
    <row r="38" spans="1:25" s="6" customFormat="1" ht="20.100000000000001" customHeight="1" x14ac:dyDescent="0.2">
      <c r="A38" s="26">
        <v>24</v>
      </c>
      <c r="B38" s="5" t="s">
        <v>42</v>
      </c>
      <c r="C38" s="8" t="s">
        <v>248</v>
      </c>
      <c r="D38" s="5" t="s">
        <v>2</v>
      </c>
      <c r="E38" s="9">
        <v>686</v>
      </c>
      <c r="F38" s="9">
        <v>6070.6</v>
      </c>
      <c r="G38" s="9">
        <v>556.55999999999995</v>
      </c>
      <c r="H38" s="9">
        <v>250</v>
      </c>
      <c r="I38" s="9">
        <v>475</v>
      </c>
      <c r="J38" s="9">
        <v>0</v>
      </c>
      <c r="K38" s="9">
        <v>0</v>
      </c>
      <c r="L38" s="9">
        <v>0</v>
      </c>
      <c r="M38" s="9">
        <v>248</v>
      </c>
      <c r="N38" s="9">
        <f t="shared" si="0"/>
        <v>8286.16</v>
      </c>
    </row>
    <row r="39" spans="1:25" s="6" customFormat="1" ht="20.100000000000001" customHeight="1" x14ac:dyDescent="0.2">
      <c r="A39" s="26">
        <v>25</v>
      </c>
      <c r="B39" s="5" t="s">
        <v>43</v>
      </c>
      <c r="C39" s="8" t="s">
        <v>248</v>
      </c>
      <c r="D39" s="5" t="s">
        <v>6</v>
      </c>
      <c r="E39" s="9">
        <v>875</v>
      </c>
      <c r="F39" s="9">
        <v>7646.54</v>
      </c>
      <c r="G39" s="9">
        <v>670.47</v>
      </c>
      <c r="H39" s="9">
        <v>250</v>
      </c>
      <c r="I39" s="9">
        <v>475</v>
      </c>
      <c r="J39" s="9">
        <v>0</v>
      </c>
      <c r="K39" s="9">
        <v>0</v>
      </c>
      <c r="L39" s="9">
        <v>0</v>
      </c>
      <c r="M39" s="9">
        <v>0</v>
      </c>
      <c r="N39" s="9">
        <f t="shared" si="0"/>
        <v>9917.01</v>
      </c>
    </row>
    <row r="40" spans="1:25" s="6" customFormat="1" ht="20.100000000000001" customHeight="1" x14ac:dyDescent="0.2">
      <c r="A40" s="26">
        <v>26</v>
      </c>
      <c r="B40" s="5" t="s">
        <v>45</v>
      </c>
      <c r="C40" s="8" t="s">
        <v>248</v>
      </c>
      <c r="D40" s="5" t="s">
        <v>0</v>
      </c>
      <c r="E40" s="9">
        <v>2550</v>
      </c>
      <c r="F40" s="9">
        <v>12690.14</v>
      </c>
      <c r="G40" s="9">
        <v>1263.81</v>
      </c>
      <c r="H40" s="9">
        <v>250</v>
      </c>
      <c r="I40" s="9">
        <v>475</v>
      </c>
      <c r="J40" s="9">
        <v>375</v>
      </c>
      <c r="K40" s="9">
        <v>0</v>
      </c>
      <c r="L40" s="9">
        <v>0</v>
      </c>
      <c r="M40" s="9">
        <v>342</v>
      </c>
      <c r="N40" s="9">
        <f t="shared" si="0"/>
        <v>17945.95</v>
      </c>
    </row>
    <row r="41" spans="1:25" s="6" customFormat="1" ht="20.100000000000001" customHeight="1" x14ac:dyDescent="0.2">
      <c r="A41" s="26">
        <v>27</v>
      </c>
      <c r="B41" s="5" t="s">
        <v>46</v>
      </c>
      <c r="C41" s="8" t="s">
        <v>248</v>
      </c>
      <c r="D41" s="5" t="s">
        <v>5</v>
      </c>
      <c r="E41" s="9">
        <v>736</v>
      </c>
      <c r="F41" s="9">
        <v>6162.5599999999995</v>
      </c>
      <c r="G41" s="9">
        <v>538.03</v>
      </c>
      <c r="H41" s="9">
        <v>250</v>
      </c>
      <c r="I41" s="9">
        <v>400</v>
      </c>
      <c r="J41" s="9">
        <v>0</v>
      </c>
      <c r="K41" s="9">
        <v>0</v>
      </c>
      <c r="L41" s="9">
        <v>0</v>
      </c>
      <c r="M41" s="9">
        <v>0</v>
      </c>
      <c r="N41" s="9">
        <f t="shared" si="0"/>
        <v>8086.5899999999992</v>
      </c>
    </row>
    <row r="42" spans="1:25" s="6" customFormat="1" ht="20.100000000000001" customHeight="1" x14ac:dyDescent="0.2">
      <c r="A42" s="26">
        <v>28</v>
      </c>
      <c r="B42" s="5" t="s">
        <v>47</v>
      </c>
      <c r="C42" s="8" t="s">
        <v>248</v>
      </c>
      <c r="D42" s="5" t="s">
        <v>3</v>
      </c>
      <c r="E42" s="9">
        <v>935</v>
      </c>
      <c r="F42" s="9">
        <v>8237.130000000001</v>
      </c>
      <c r="G42" s="9">
        <v>747.86</v>
      </c>
      <c r="H42" s="9">
        <v>250</v>
      </c>
      <c r="I42" s="9">
        <v>475</v>
      </c>
      <c r="J42" s="9">
        <v>0</v>
      </c>
      <c r="K42" s="9">
        <v>0</v>
      </c>
      <c r="L42" s="9">
        <v>0</v>
      </c>
      <c r="M42" s="9">
        <v>254</v>
      </c>
      <c r="N42" s="9">
        <f t="shared" si="0"/>
        <v>10898.990000000002</v>
      </c>
    </row>
    <row r="43" spans="1:25" s="6" customFormat="1" ht="20.100000000000001" customHeight="1" x14ac:dyDescent="0.2">
      <c r="A43" s="26">
        <v>29</v>
      </c>
      <c r="B43" s="5" t="s">
        <v>48</v>
      </c>
      <c r="C43" s="8" t="s">
        <v>248</v>
      </c>
      <c r="D43" s="5" t="s">
        <v>0</v>
      </c>
      <c r="E43" s="9">
        <v>2550</v>
      </c>
      <c r="F43" s="9">
        <v>12817.5</v>
      </c>
      <c r="G43" s="9">
        <v>1269.68</v>
      </c>
      <c r="H43" s="9">
        <v>250</v>
      </c>
      <c r="I43" s="9">
        <v>475</v>
      </c>
      <c r="J43" s="9">
        <v>375</v>
      </c>
      <c r="K43" s="9">
        <v>0</v>
      </c>
      <c r="L43" s="9">
        <v>0</v>
      </c>
      <c r="M43" s="9">
        <v>289</v>
      </c>
      <c r="N43" s="9">
        <f t="shared" si="0"/>
        <v>18026.18</v>
      </c>
    </row>
    <row r="44" spans="1:25" s="6" customFormat="1" ht="20.100000000000001" customHeight="1" x14ac:dyDescent="0.2">
      <c r="A44" s="26">
        <v>30</v>
      </c>
      <c r="B44" s="5" t="s">
        <v>50</v>
      </c>
      <c r="C44" s="8" t="s">
        <v>248</v>
      </c>
      <c r="D44" s="5" t="s">
        <v>3</v>
      </c>
      <c r="E44" s="9">
        <v>935</v>
      </c>
      <c r="F44" s="9">
        <v>7812.52</v>
      </c>
      <c r="G44" s="9">
        <v>652.4</v>
      </c>
      <c r="H44" s="9">
        <v>250</v>
      </c>
      <c r="I44" s="9">
        <v>475</v>
      </c>
      <c r="J44" s="9">
        <v>0</v>
      </c>
      <c r="K44" s="9">
        <v>0</v>
      </c>
      <c r="L44" s="9">
        <v>0</v>
      </c>
      <c r="M44" s="9">
        <v>0</v>
      </c>
      <c r="N44" s="9">
        <f t="shared" si="0"/>
        <v>10124.92</v>
      </c>
    </row>
    <row r="45" spans="1:25" s="6" customFormat="1" ht="20.100000000000001" customHeight="1" x14ac:dyDescent="0.2">
      <c r="A45" s="26">
        <v>31</v>
      </c>
      <c r="B45" s="5" t="s">
        <v>51</v>
      </c>
      <c r="C45" s="8" t="s">
        <v>248</v>
      </c>
      <c r="D45" s="5" t="s">
        <v>7</v>
      </c>
      <c r="E45" s="9">
        <v>2375</v>
      </c>
      <c r="F45" s="9">
        <v>12014.29</v>
      </c>
      <c r="G45" s="9">
        <v>1163.6500000000001</v>
      </c>
      <c r="H45" s="9">
        <v>250</v>
      </c>
      <c r="I45" s="9">
        <v>475</v>
      </c>
      <c r="J45" s="9">
        <v>375</v>
      </c>
      <c r="K45" s="9">
        <v>0</v>
      </c>
      <c r="L45" s="9">
        <v>0</v>
      </c>
      <c r="M45" s="9">
        <v>0</v>
      </c>
      <c r="N45" s="9">
        <f t="shared" si="0"/>
        <v>16652.940000000002</v>
      </c>
    </row>
    <row r="46" spans="1:25" s="6" customFormat="1" ht="20.100000000000001" customHeight="1" x14ac:dyDescent="0.2">
      <c r="A46" s="26">
        <v>32</v>
      </c>
      <c r="B46" s="5" t="s">
        <v>52</v>
      </c>
      <c r="C46" s="8" t="s">
        <v>248</v>
      </c>
      <c r="D46" s="5" t="s">
        <v>7</v>
      </c>
      <c r="E46" s="9">
        <v>2375</v>
      </c>
      <c r="F46" s="9">
        <v>12455.109999999999</v>
      </c>
      <c r="G46" s="9">
        <v>1235.52</v>
      </c>
      <c r="H46" s="9">
        <v>250</v>
      </c>
      <c r="I46" s="9">
        <v>475</v>
      </c>
      <c r="J46" s="9">
        <v>375</v>
      </c>
      <c r="K46" s="9">
        <v>0</v>
      </c>
      <c r="L46" s="9">
        <v>0</v>
      </c>
      <c r="M46" s="9">
        <v>394</v>
      </c>
      <c r="N46" s="9">
        <f t="shared" si="0"/>
        <v>17559.629999999997</v>
      </c>
    </row>
    <row r="47" spans="1:25" s="6" customFormat="1" ht="20.100000000000001" customHeight="1" x14ac:dyDescent="0.2">
      <c r="A47" s="26">
        <v>33</v>
      </c>
      <c r="B47" s="5" t="s">
        <v>53</v>
      </c>
      <c r="C47" s="8" t="s">
        <v>248</v>
      </c>
      <c r="D47" s="5" t="s">
        <v>5</v>
      </c>
      <c r="E47" s="9">
        <v>736</v>
      </c>
      <c r="F47" s="9">
        <v>6475.5</v>
      </c>
      <c r="G47" s="9">
        <v>585.38</v>
      </c>
      <c r="H47" s="9">
        <v>250</v>
      </c>
      <c r="I47" s="9">
        <v>475</v>
      </c>
      <c r="J47" s="9">
        <v>0</v>
      </c>
      <c r="K47" s="9">
        <v>0</v>
      </c>
      <c r="L47" s="9">
        <v>0</v>
      </c>
      <c r="M47" s="9">
        <v>158</v>
      </c>
      <c r="N47" s="9">
        <f t="shared" si="0"/>
        <v>8679.880000000001</v>
      </c>
    </row>
    <row r="48" spans="1:25" s="6" customFormat="1" ht="20.100000000000001" customHeight="1" x14ac:dyDescent="0.2">
      <c r="A48" s="26">
        <v>34</v>
      </c>
      <c r="B48" s="5" t="s">
        <v>54</v>
      </c>
      <c r="C48" s="8" t="s">
        <v>248</v>
      </c>
      <c r="D48" s="5" t="s">
        <v>5</v>
      </c>
      <c r="E48" s="9">
        <v>736</v>
      </c>
      <c r="F48" s="9">
        <v>6134.6200000000008</v>
      </c>
      <c r="G48" s="9">
        <v>536.1</v>
      </c>
      <c r="H48" s="9">
        <v>250</v>
      </c>
      <c r="I48" s="9">
        <v>400</v>
      </c>
      <c r="J48" s="9">
        <v>0</v>
      </c>
      <c r="K48" s="9">
        <v>0</v>
      </c>
      <c r="L48" s="9">
        <v>0</v>
      </c>
      <c r="M48" s="9">
        <v>0</v>
      </c>
      <c r="N48" s="9">
        <f t="shared" si="0"/>
        <v>8056.7200000000012</v>
      </c>
    </row>
    <row r="49" spans="1:14" s="6" customFormat="1" ht="20.100000000000001" customHeight="1" x14ac:dyDescent="0.2">
      <c r="A49" s="26">
        <v>35</v>
      </c>
      <c r="B49" s="5" t="s">
        <v>230</v>
      </c>
      <c r="C49" s="8" t="s">
        <v>248</v>
      </c>
      <c r="D49" s="5" t="s">
        <v>5</v>
      </c>
      <c r="E49" s="9">
        <v>736</v>
      </c>
      <c r="F49" s="9">
        <v>6111.39</v>
      </c>
      <c r="G49" s="9">
        <v>504.22</v>
      </c>
      <c r="H49" s="9">
        <v>250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f t="shared" si="0"/>
        <v>7601.6100000000006</v>
      </c>
    </row>
    <row r="50" spans="1:14" s="6" customFormat="1" ht="20.100000000000001" customHeight="1" x14ac:dyDescent="0.2">
      <c r="A50" s="26">
        <v>36</v>
      </c>
      <c r="B50" s="5" t="s">
        <v>199</v>
      </c>
      <c r="C50" s="8" t="s">
        <v>248</v>
      </c>
      <c r="D50" s="5" t="s">
        <v>7</v>
      </c>
      <c r="E50" s="9">
        <v>2375</v>
      </c>
      <c r="F50" s="9">
        <v>11993.45</v>
      </c>
      <c r="G50" s="9">
        <v>1126.07</v>
      </c>
      <c r="H50" s="9">
        <v>250</v>
      </c>
      <c r="I50" s="9">
        <v>475</v>
      </c>
      <c r="J50" s="9">
        <v>375</v>
      </c>
      <c r="K50" s="9">
        <v>0</v>
      </c>
      <c r="L50" s="9">
        <v>0</v>
      </c>
      <c r="M50" s="9">
        <v>0</v>
      </c>
      <c r="N50" s="9">
        <f t="shared" si="0"/>
        <v>16594.52</v>
      </c>
    </row>
    <row r="51" spans="1:14" s="6" customFormat="1" ht="20.100000000000001" customHeight="1" x14ac:dyDescent="0.2">
      <c r="A51" s="26">
        <v>37</v>
      </c>
      <c r="B51" s="5" t="s">
        <v>55</v>
      </c>
      <c r="C51" s="8" t="s">
        <v>248</v>
      </c>
      <c r="D51" s="5" t="s">
        <v>3</v>
      </c>
      <c r="E51" s="9">
        <v>935</v>
      </c>
      <c r="F51" s="9">
        <v>8057.49</v>
      </c>
      <c r="G51" s="9">
        <v>728.14</v>
      </c>
      <c r="H51" s="9">
        <v>250</v>
      </c>
      <c r="I51" s="9">
        <v>475</v>
      </c>
      <c r="J51" s="9">
        <v>0</v>
      </c>
      <c r="K51" s="9">
        <v>0</v>
      </c>
      <c r="L51" s="9">
        <v>0</v>
      </c>
      <c r="M51" s="9">
        <v>184</v>
      </c>
      <c r="N51" s="9">
        <f t="shared" si="0"/>
        <v>10629.63</v>
      </c>
    </row>
    <row r="52" spans="1:14" s="6" customFormat="1" ht="20.100000000000001" customHeight="1" x14ac:dyDescent="0.2">
      <c r="A52" s="26">
        <v>38</v>
      </c>
      <c r="B52" s="5" t="s">
        <v>56</v>
      </c>
      <c r="C52" s="8" t="s">
        <v>248</v>
      </c>
      <c r="D52" s="5" t="s">
        <v>6</v>
      </c>
      <c r="E52" s="9">
        <v>875</v>
      </c>
      <c r="F52" s="9">
        <v>7991.78</v>
      </c>
      <c r="G52" s="9">
        <v>718.2</v>
      </c>
      <c r="H52" s="9">
        <v>250</v>
      </c>
      <c r="I52" s="9">
        <v>475</v>
      </c>
      <c r="J52" s="9">
        <v>0</v>
      </c>
      <c r="K52" s="9">
        <v>0</v>
      </c>
      <c r="L52" s="9">
        <v>0</v>
      </c>
      <c r="M52" s="9">
        <v>184</v>
      </c>
      <c r="N52" s="9">
        <f t="shared" si="0"/>
        <v>10493.98</v>
      </c>
    </row>
    <row r="53" spans="1:14" s="6" customFormat="1" ht="20.100000000000001" customHeight="1" x14ac:dyDescent="0.2">
      <c r="A53" s="26">
        <v>39</v>
      </c>
      <c r="B53" s="5" t="s">
        <v>154</v>
      </c>
      <c r="C53" s="8" t="s">
        <v>248</v>
      </c>
      <c r="D53" s="5" t="s">
        <v>3</v>
      </c>
      <c r="E53" s="9">
        <v>935</v>
      </c>
      <c r="F53" s="9">
        <v>7788.02</v>
      </c>
      <c r="G53" s="9">
        <v>652.4</v>
      </c>
      <c r="H53" s="9">
        <v>250</v>
      </c>
      <c r="I53" s="9">
        <v>400</v>
      </c>
      <c r="J53" s="9">
        <v>0</v>
      </c>
      <c r="K53" s="9">
        <v>0</v>
      </c>
      <c r="L53" s="9">
        <v>0</v>
      </c>
      <c r="M53" s="9">
        <v>0</v>
      </c>
      <c r="N53" s="9">
        <f t="shared" si="0"/>
        <v>10025.42</v>
      </c>
    </row>
    <row r="54" spans="1:14" s="6" customFormat="1" ht="20.100000000000001" customHeight="1" x14ac:dyDescent="0.2">
      <c r="A54" s="26">
        <v>40</v>
      </c>
      <c r="B54" s="5" t="s">
        <v>195</v>
      </c>
      <c r="C54" s="8" t="s">
        <v>248</v>
      </c>
      <c r="D54" s="5" t="s">
        <v>6</v>
      </c>
      <c r="E54" s="9">
        <v>875</v>
      </c>
      <c r="F54" s="9">
        <v>7586.6399999999994</v>
      </c>
      <c r="G54" s="9">
        <v>631.75</v>
      </c>
      <c r="H54" s="9">
        <v>250</v>
      </c>
      <c r="I54" s="9">
        <v>350</v>
      </c>
      <c r="J54" s="9">
        <v>0</v>
      </c>
      <c r="K54" s="9">
        <v>0</v>
      </c>
      <c r="L54" s="9">
        <v>0</v>
      </c>
      <c r="M54" s="9">
        <v>0</v>
      </c>
      <c r="N54" s="9">
        <f t="shared" si="0"/>
        <v>9693.39</v>
      </c>
    </row>
    <row r="55" spans="1:14" s="6" customFormat="1" ht="20.100000000000001" customHeight="1" x14ac:dyDescent="0.2">
      <c r="A55" s="26">
        <v>41</v>
      </c>
      <c r="B55" s="5" t="s">
        <v>209</v>
      </c>
      <c r="C55" s="8" t="s">
        <v>248</v>
      </c>
      <c r="D55" s="5" t="s">
        <v>5</v>
      </c>
      <c r="E55" s="9">
        <v>736</v>
      </c>
      <c r="F55" s="9">
        <v>6525.0300000000007</v>
      </c>
      <c r="G55" s="9">
        <v>589.29999999999995</v>
      </c>
      <c r="H55" s="9">
        <v>250</v>
      </c>
      <c r="I55" s="9">
        <v>475</v>
      </c>
      <c r="J55" s="9">
        <v>0</v>
      </c>
      <c r="K55" s="9">
        <v>0</v>
      </c>
      <c r="L55" s="9">
        <v>0</v>
      </c>
      <c r="M55" s="9">
        <v>158</v>
      </c>
      <c r="N55" s="9">
        <f t="shared" si="0"/>
        <v>8733.3300000000017</v>
      </c>
    </row>
    <row r="56" spans="1:14" s="6" customFormat="1" ht="20.100000000000001" customHeight="1" x14ac:dyDescent="0.2">
      <c r="A56" s="26">
        <v>42</v>
      </c>
      <c r="B56" s="5" t="s">
        <v>292</v>
      </c>
      <c r="C56" s="8" t="s">
        <v>248</v>
      </c>
      <c r="D56" s="5" t="s">
        <v>172</v>
      </c>
      <c r="E56" s="9">
        <v>5475</v>
      </c>
      <c r="F56" s="9">
        <v>31951.16</v>
      </c>
      <c r="G56" s="9">
        <v>2949.57</v>
      </c>
      <c r="H56" s="9">
        <v>250</v>
      </c>
      <c r="I56" s="9">
        <v>0</v>
      </c>
      <c r="J56" s="9">
        <v>0</v>
      </c>
      <c r="K56" s="9">
        <v>0</v>
      </c>
      <c r="L56" s="9">
        <v>8000</v>
      </c>
      <c r="M56" s="9">
        <v>0</v>
      </c>
      <c r="N56" s="9">
        <f t="shared" si="0"/>
        <v>48625.73</v>
      </c>
    </row>
    <row r="57" spans="1:14" s="6" customFormat="1" ht="20.100000000000001" customHeight="1" x14ac:dyDescent="0.2">
      <c r="A57" s="26">
        <v>43</v>
      </c>
      <c r="B57" s="5" t="s">
        <v>57</v>
      </c>
      <c r="C57" s="8" t="s">
        <v>248</v>
      </c>
      <c r="D57" s="5" t="s">
        <v>5</v>
      </c>
      <c r="E57" s="9">
        <v>736</v>
      </c>
      <c r="F57" s="9">
        <v>6534.9</v>
      </c>
      <c r="G57" s="9">
        <v>592.45000000000005</v>
      </c>
      <c r="H57" s="9">
        <v>250</v>
      </c>
      <c r="I57" s="9">
        <v>475</v>
      </c>
      <c r="J57" s="9">
        <v>0</v>
      </c>
      <c r="K57" s="9">
        <v>0</v>
      </c>
      <c r="L57" s="9">
        <v>0</v>
      </c>
      <c r="M57" s="9">
        <v>188</v>
      </c>
      <c r="N57" s="9">
        <f t="shared" si="0"/>
        <v>8776.3499999999985</v>
      </c>
    </row>
    <row r="58" spans="1:14" s="6" customFormat="1" ht="20.100000000000001" customHeight="1" x14ac:dyDescent="0.2">
      <c r="A58" s="26">
        <v>44</v>
      </c>
      <c r="B58" s="5" t="s">
        <v>306</v>
      </c>
      <c r="C58" s="8" t="s">
        <v>248</v>
      </c>
      <c r="D58" s="5" t="s">
        <v>9</v>
      </c>
      <c r="E58" s="9">
        <v>3250</v>
      </c>
      <c r="F58" s="9">
        <v>25417.5</v>
      </c>
      <c r="G58" s="9">
        <v>2257.63</v>
      </c>
      <c r="H58" s="9">
        <v>250</v>
      </c>
      <c r="I58" s="9">
        <v>0</v>
      </c>
      <c r="J58" s="9">
        <v>375</v>
      </c>
      <c r="K58" s="9">
        <v>0</v>
      </c>
      <c r="L58" s="9">
        <v>0</v>
      </c>
      <c r="M58" s="9">
        <v>0</v>
      </c>
      <c r="N58" s="9">
        <f t="shared" si="0"/>
        <v>31550.13</v>
      </c>
    </row>
    <row r="59" spans="1:14" s="6" customFormat="1" ht="20.100000000000001" customHeight="1" x14ac:dyDescent="0.2">
      <c r="A59" s="26">
        <v>45</v>
      </c>
      <c r="B59" s="5" t="s">
        <v>58</v>
      </c>
      <c r="C59" s="8" t="s">
        <v>248</v>
      </c>
      <c r="D59" s="5" t="s">
        <v>4</v>
      </c>
      <c r="E59" s="9">
        <v>763.9</v>
      </c>
      <c r="F59" s="9">
        <v>6588.77</v>
      </c>
      <c r="G59" s="9">
        <v>590.85</v>
      </c>
      <c r="H59" s="9">
        <v>250</v>
      </c>
      <c r="I59" s="9">
        <v>475</v>
      </c>
      <c r="J59" s="9">
        <v>0</v>
      </c>
      <c r="K59" s="9">
        <v>0</v>
      </c>
      <c r="L59" s="9">
        <v>0</v>
      </c>
      <c r="M59" s="9">
        <v>188</v>
      </c>
      <c r="N59" s="9">
        <f t="shared" si="0"/>
        <v>8856.52</v>
      </c>
    </row>
    <row r="60" spans="1:14" s="6" customFormat="1" ht="20.100000000000001" customHeight="1" x14ac:dyDescent="0.2">
      <c r="A60" s="26">
        <v>46</v>
      </c>
      <c r="B60" s="5" t="s">
        <v>119</v>
      </c>
      <c r="C60" s="8" t="s">
        <v>248</v>
      </c>
      <c r="D60" s="5" t="s">
        <v>14</v>
      </c>
      <c r="E60" s="9">
        <v>712</v>
      </c>
      <c r="F60" s="9">
        <v>5677.98</v>
      </c>
      <c r="G60" s="9">
        <v>502.08</v>
      </c>
      <c r="H60" s="9">
        <v>250</v>
      </c>
      <c r="I60" s="9">
        <v>475</v>
      </c>
      <c r="J60" s="9">
        <v>0</v>
      </c>
      <c r="K60" s="9">
        <v>0</v>
      </c>
      <c r="L60" s="9">
        <v>0</v>
      </c>
      <c r="M60" s="9">
        <v>0</v>
      </c>
      <c r="N60" s="9">
        <f t="shared" si="0"/>
        <v>7617.0599999999995</v>
      </c>
    </row>
    <row r="61" spans="1:14" s="6" customFormat="1" ht="20.100000000000001" customHeight="1" x14ac:dyDescent="0.2">
      <c r="A61" s="26">
        <v>47</v>
      </c>
      <c r="B61" s="5" t="s">
        <v>59</v>
      </c>
      <c r="C61" s="8" t="s">
        <v>248</v>
      </c>
      <c r="D61" s="5" t="s">
        <v>7</v>
      </c>
      <c r="E61" s="9">
        <v>2375</v>
      </c>
      <c r="F61" s="9">
        <v>12172.84</v>
      </c>
      <c r="G61" s="9">
        <v>1202.8699999999999</v>
      </c>
      <c r="H61" s="9">
        <v>250</v>
      </c>
      <c r="I61" s="9">
        <v>475</v>
      </c>
      <c r="J61" s="9">
        <v>375</v>
      </c>
      <c r="K61" s="9">
        <v>0</v>
      </c>
      <c r="L61" s="9">
        <v>0</v>
      </c>
      <c r="M61" s="9">
        <v>263</v>
      </c>
      <c r="N61" s="9">
        <f t="shared" si="0"/>
        <v>17113.71</v>
      </c>
    </row>
    <row r="62" spans="1:14" s="6" customFormat="1" ht="20.100000000000001" customHeight="1" x14ac:dyDescent="0.2">
      <c r="A62" s="26">
        <v>48</v>
      </c>
      <c r="B62" s="5" t="s">
        <v>60</v>
      </c>
      <c r="C62" s="8" t="s">
        <v>248</v>
      </c>
      <c r="D62" s="5" t="s">
        <v>0</v>
      </c>
      <c r="E62" s="9">
        <v>2550</v>
      </c>
      <c r="F62" s="9">
        <v>13262.76</v>
      </c>
      <c r="G62" s="9">
        <v>1320.74</v>
      </c>
      <c r="H62" s="9">
        <v>250</v>
      </c>
      <c r="I62" s="9">
        <v>475</v>
      </c>
      <c r="J62" s="9">
        <v>375</v>
      </c>
      <c r="K62" s="9">
        <v>0</v>
      </c>
      <c r="L62" s="9">
        <v>0</v>
      </c>
      <c r="M62" s="9">
        <v>490</v>
      </c>
      <c r="N62" s="9">
        <f t="shared" si="0"/>
        <v>18723.5</v>
      </c>
    </row>
    <row r="63" spans="1:14" s="6" customFormat="1" ht="20.100000000000001" customHeight="1" x14ac:dyDescent="0.2">
      <c r="A63" s="26">
        <v>49</v>
      </c>
      <c r="B63" s="5" t="s">
        <v>61</v>
      </c>
      <c r="C63" s="8" t="s">
        <v>248</v>
      </c>
      <c r="D63" s="5" t="s">
        <v>5</v>
      </c>
      <c r="E63" s="9">
        <v>736</v>
      </c>
      <c r="F63" s="9">
        <v>6206.2000000000007</v>
      </c>
      <c r="G63" s="9">
        <v>545.70000000000005</v>
      </c>
      <c r="H63" s="9">
        <v>250</v>
      </c>
      <c r="I63" s="9">
        <v>475</v>
      </c>
      <c r="J63" s="9">
        <v>0</v>
      </c>
      <c r="K63" s="9">
        <v>0</v>
      </c>
      <c r="L63" s="9">
        <v>0</v>
      </c>
      <c r="M63" s="9">
        <v>0</v>
      </c>
      <c r="N63" s="9">
        <f t="shared" si="0"/>
        <v>8212.9000000000015</v>
      </c>
    </row>
    <row r="64" spans="1:14" s="6" customFormat="1" ht="20.100000000000001" customHeight="1" x14ac:dyDescent="0.2">
      <c r="A64" s="26">
        <v>50</v>
      </c>
      <c r="B64" s="5" t="s">
        <v>373</v>
      </c>
      <c r="C64" s="8" t="s">
        <v>248</v>
      </c>
      <c r="D64" s="5" t="s">
        <v>9</v>
      </c>
      <c r="E64" s="9">
        <v>3250</v>
      </c>
      <c r="F64" s="9">
        <v>25417.5</v>
      </c>
      <c r="G64" s="9">
        <v>2257.63</v>
      </c>
      <c r="H64" s="9">
        <v>250</v>
      </c>
      <c r="I64" s="9">
        <v>0</v>
      </c>
      <c r="J64" s="9">
        <v>375</v>
      </c>
      <c r="K64" s="9">
        <v>0</v>
      </c>
      <c r="L64" s="9">
        <v>0</v>
      </c>
      <c r="M64" s="9">
        <v>0</v>
      </c>
      <c r="N64" s="9">
        <f>E64+F64+G64+H64+I64+J64+K64+L64+M64</f>
        <v>31550.13</v>
      </c>
    </row>
    <row r="65" spans="1:14" s="6" customFormat="1" ht="20.100000000000001" customHeight="1" x14ac:dyDescent="0.2">
      <c r="A65" s="26">
        <v>51</v>
      </c>
      <c r="B65" s="5" t="s">
        <v>62</v>
      </c>
      <c r="C65" s="8" t="s">
        <v>248</v>
      </c>
      <c r="D65" s="5" t="s">
        <v>3</v>
      </c>
      <c r="E65" s="9">
        <v>935</v>
      </c>
      <c r="F65" s="9">
        <v>8038.49</v>
      </c>
      <c r="G65" s="9">
        <v>724.58</v>
      </c>
      <c r="H65" s="9">
        <v>250</v>
      </c>
      <c r="I65" s="9">
        <v>475</v>
      </c>
      <c r="J65" s="9">
        <v>0</v>
      </c>
      <c r="K65" s="9">
        <v>0</v>
      </c>
      <c r="L65" s="9">
        <v>0</v>
      </c>
      <c r="M65" s="9">
        <v>158</v>
      </c>
      <c r="N65" s="9">
        <f t="shared" si="0"/>
        <v>10581.07</v>
      </c>
    </row>
    <row r="66" spans="1:14" s="6" customFormat="1" ht="20.100000000000001" customHeight="1" x14ac:dyDescent="0.2">
      <c r="A66" s="26">
        <v>52</v>
      </c>
      <c r="B66" s="5" t="s">
        <v>234</v>
      </c>
      <c r="C66" s="8" t="s">
        <v>248</v>
      </c>
      <c r="D66" s="5" t="s">
        <v>2</v>
      </c>
      <c r="E66" s="9">
        <v>686</v>
      </c>
      <c r="F66" s="9">
        <v>5526.32</v>
      </c>
      <c r="G66" s="9">
        <v>452.12</v>
      </c>
      <c r="H66" s="9">
        <v>250</v>
      </c>
      <c r="I66" s="9">
        <v>400</v>
      </c>
      <c r="J66" s="9">
        <v>0</v>
      </c>
      <c r="K66" s="9">
        <v>0</v>
      </c>
      <c r="L66" s="9">
        <v>0</v>
      </c>
      <c r="M66" s="9">
        <v>0</v>
      </c>
      <c r="N66" s="9">
        <f t="shared" si="0"/>
        <v>7314.44</v>
      </c>
    </row>
    <row r="67" spans="1:14" s="6" customFormat="1" ht="20.100000000000001" customHeight="1" x14ac:dyDescent="0.2">
      <c r="A67" s="26">
        <v>53</v>
      </c>
      <c r="B67" s="5" t="s">
        <v>63</v>
      </c>
      <c r="C67" s="8" t="s">
        <v>248</v>
      </c>
      <c r="D67" s="5" t="s">
        <v>5</v>
      </c>
      <c r="E67" s="9">
        <v>736</v>
      </c>
      <c r="F67" s="9">
        <v>6181.5300000000007</v>
      </c>
      <c r="G67" s="9">
        <v>543.75</v>
      </c>
      <c r="H67" s="9">
        <v>250</v>
      </c>
      <c r="I67" s="9">
        <v>475</v>
      </c>
      <c r="J67" s="9">
        <v>0</v>
      </c>
      <c r="K67" s="9">
        <v>0</v>
      </c>
      <c r="L67" s="9">
        <v>0</v>
      </c>
      <c r="M67" s="9">
        <v>0</v>
      </c>
      <c r="N67" s="9">
        <f t="shared" si="0"/>
        <v>8186.2800000000007</v>
      </c>
    </row>
    <row r="68" spans="1:14" s="6" customFormat="1" ht="20.100000000000001" customHeight="1" x14ac:dyDescent="0.2">
      <c r="A68" s="26">
        <v>54</v>
      </c>
      <c r="B68" s="5" t="s">
        <v>256</v>
      </c>
      <c r="C68" s="8" t="s">
        <v>248</v>
      </c>
      <c r="D68" s="5" t="s">
        <v>4</v>
      </c>
      <c r="E68" s="9">
        <v>767</v>
      </c>
      <c r="F68" s="9">
        <v>7595.4699999999993</v>
      </c>
      <c r="G68" s="9">
        <v>683.42</v>
      </c>
      <c r="H68" s="9">
        <v>250</v>
      </c>
      <c r="I68" s="9">
        <v>475</v>
      </c>
      <c r="J68" s="9">
        <v>0</v>
      </c>
      <c r="K68" s="9">
        <v>0</v>
      </c>
      <c r="L68" s="9">
        <v>0</v>
      </c>
      <c r="M68" s="9">
        <v>248</v>
      </c>
      <c r="N68" s="9">
        <f t="shared" si="0"/>
        <v>10018.89</v>
      </c>
    </row>
    <row r="69" spans="1:14" s="6" customFormat="1" ht="20.100000000000001" customHeight="1" x14ac:dyDescent="0.2">
      <c r="A69" s="26">
        <v>55</v>
      </c>
      <c r="B69" s="5" t="s">
        <v>223</v>
      </c>
      <c r="C69" s="8" t="s">
        <v>248</v>
      </c>
      <c r="D69" s="5" t="s">
        <v>2</v>
      </c>
      <c r="E69" s="9">
        <v>686</v>
      </c>
      <c r="F69" s="9">
        <v>5501.82</v>
      </c>
      <c r="G69" s="9">
        <v>452.12</v>
      </c>
      <c r="H69" s="9">
        <v>250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f t="shared" si="0"/>
        <v>6889.94</v>
      </c>
    </row>
    <row r="70" spans="1:14" s="6" customFormat="1" ht="20.100000000000001" customHeight="1" x14ac:dyDescent="0.2">
      <c r="A70" s="26">
        <v>56</v>
      </c>
      <c r="B70" s="5" t="s">
        <v>64</v>
      </c>
      <c r="C70" s="8" t="s">
        <v>248</v>
      </c>
      <c r="D70" s="5" t="s">
        <v>10</v>
      </c>
      <c r="E70" s="9">
        <v>1081</v>
      </c>
      <c r="F70" s="9">
        <v>8562.99</v>
      </c>
      <c r="G70" s="9">
        <f>((774.27)/31*31)</f>
        <v>774.27</v>
      </c>
      <c r="H70" s="9">
        <v>250</v>
      </c>
      <c r="I70" s="9">
        <v>475</v>
      </c>
      <c r="J70" s="9">
        <v>0</v>
      </c>
      <c r="K70" s="9">
        <v>0</v>
      </c>
      <c r="L70" s="9">
        <v>0</v>
      </c>
      <c r="M70" s="9">
        <v>289</v>
      </c>
      <c r="N70" s="9">
        <f t="shared" si="0"/>
        <v>11432.26</v>
      </c>
    </row>
    <row r="71" spans="1:14" s="6" customFormat="1" ht="20.100000000000001" customHeight="1" x14ac:dyDescent="0.2">
      <c r="A71" s="26">
        <v>57</v>
      </c>
      <c r="B71" s="5" t="s">
        <v>65</v>
      </c>
      <c r="C71" s="8" t="s">
        <v>248</v>
      </c>
      <c r="D71" s="5" t="s">
        <v>5</v>
      </c>
      <c r="E71" s="9">
        <v>736</v>
      </c>
      <c r="F71" s="9">
        <v>6689.4500000000007</v>
      </c>
      <c r="G71" s="9">
        <v>609.39</v>
      </c>
      <c r="H71" s="9">
        <v>250</v>
      </c>
      <c r="I71" s="9">
        <v>475</v>
      </c>
      <c r="J71" s="9">
        <v>0</v>
      </c>
      <c r="K71" s="9">
        <v>0</v>
      </c>
      <c r="L71" s="9">
        <v>0</v>
      </c>
      <c r="M71" s="9">
        <v>248</v>
      </c>
      <c r="N71" s="9">
        <f t="shared" si="0"/>
        <v>9007.84</v>
      </c>
    </row>
    <row r="72" spans="1:14" s="6" customFormat="1" ht="20.100000000000001" customHeight="1" x14ac:dyDescent="0.2">
      <c r="A72" s="26">
        <v>58</v>
      </c>
      <c r="B72" s="5" t="s">
        <v>66</v>
      </c>
      <c r="C72" s="8" t="s">
        <v>248</v>
      </c>
      <c r="D72" s="5" t="s">
        <v>7</v>
      </c>
      <c r="E72" s="9">
        <v>2375</v>
      </c>
      <c r="F72" s="9">
        <v>12014.29</v>
      </c>
      <c r="G72" s="9">
        <v>1163.6500000000001</v>
      </c>
      <c r="H72" s="9">
        <v>250</v>
      </c>
      <c r="I72" s="9">
        <v>475</v>
      </c>
      <c r="J72" s="9">
        <v>375</v>
      </c>
      <c r="K72" s="9">
        <v>0</v>
      </c>
      <c r="L72" s="9">
        <v>0</v>
      </c>
      <c r="M72" s="9">
        <v>0</v>
      </c>
      <c r="N72" s="9">
        <f t="shared" si="0"/>
        <v>16652.940000000002</v>
      </c>
    </row>
    <row r="73" spans="1:14" s="6" customFormat="1" ht="20.100000000000001" customHeight="1" x14ac:dyDescent="0.2">
      <c r="A73" s="26">
        <v>59</v>
      </c>
      <c r="B73" s="5" t="s">
        <v>67</v>
      </c>
      <c r="C73" s="8" t="s">
        <v>248</v>
      </c>
      <c r="D73" s="5" t="s">
        <v>14</v>
      </c>
      <c r="E73" s="9">
        <v>712</v>
      </c>
      <c r="F73" s="9">
        <v>5706.6100000000006</v>
      </c>
      <c r="G73" s="9">
        <v>504.34</v>
      </c>
      <c r="H73" s="9">
        <v>250</v>
      </c>
      <c r="I73" s="9">
        <v>475</v>
      </c>
      <c r="J73" s="9">
        <v>0</v>
      </c>
      <c r="K73" s="9">
        <v>0</v>
      </c>
      <c r="L73" s="9">
        <v>0</v>
      </c>
      <c r="M73" s="9">
        <v>0</v>
      </c>
      <c r="N73" s="9">
        <f t="shared" si="0"/>
        <v>7647.9500000000007</v>
      </c>
    </row>
    <row r="74" spans="1:14" s="6" customFormat="1" ht="20.100000000000001" customHeight="1" x14ac:dyDescent="0.2">
      <c r="A74" s="26">
        <v>60</v>
      </c>
      <c r="B74" s="5" t="s">
        <v>68</v>
      </c>
      <c r="C74" s="8" t="s">
        <v>248</v>
      </c>
      <c r="D74" s="5" t="s">
        <v>14</v>
      </c>
      <c r="E74" s="9">
        <v>712</v>
      </c>
      <c r="F74" s="9">
        <v>6475.46</v>
      </c>
      <c r="G74" s="9">
        <v>590.59</v>
      </c>
      <c r="H74" s="9">
        <v>250</v>
      </c>
      <c r="I74" s="9">
        <v>475</v>
      </c>
      <c r="J74" s="9">
        <v>0</v>
      </c>
      <c r="K74" s="9">
        <v>0</v>
      </c>
      <c r="L74" s="9">
        <v>0</v>
      </c>
      <c r="M74" s="9">
        <v>248</v>
      </c>
      <c r="N74" s="9">
        <f t="shared" si="0"/>
        <v>8751.0499999999993</v>
      </c>
    </row>
    <row r="75" spans="1:14" s="6" customFormat="1" ht="20.100000000000001" customHeight="1" x14ac:dyDescent="0.2">
      <c r="A75" s="26">
        <v>61</v>
      </c>
      <c r="B75" s="5" t="s">
        <v>69</v>
      </c>
      <c r="C75" s="8" t="s">
        <v>248</v>
      </c>
      <c r="D75" s="5" t="s">
        <v>3</v>
      </c>
      <c r="E75" s="9">
        <v>935</v>
      </c>
      <c r="F75" s="9">
        <v>8337.5300000000007</v>
      </c>
      <c r="G75" s="9">
        <v>755.79</v>
      </c>
      <c r="H75" s="9">
        <v>250</v>
      </c>
      <c r="I75" s="9">
        <v>475</v>
      </c>
      <c r="J75" s="9">
        <v>0</v>
      </c>
      <c r="K75" s="9">
        <v>0</v>
      </c>
      <c r="L75" s="9">
        <v>0</v>
      </c>
      <c r="M75" s="9">
        <v>254</v>
      </c>
      <c r="N75" s="9">
        <f t="shared" si="0"/>
        <v>11007.32</v>
      </c>
    </row>
    <row r="76" spans="1:14" s="6" customFormat="1" ht="20.100000000000001" customHeight="1" x14ac:dyDescent="0.2">
      <c r="A76" s="26">
        <v>62</v>
      </c>
      <c r="B76" s="5" t="s">
        <v>228</v>
      </c>
      <c r="C76" s="8" t="s">
        <v>248</v>
      </c>
      <c r="D76" s="5" t="s">
        <v>1</v>
      </c>
      <c r="E76" s="9">
        <v>2900</v>
      </c>
      <c r="F76" s="9">
        <v>19401.68</v>
      </c>
      <c r="G76" s="9">
        <v>1754.73</v>
      </c>
      <c r="H76" s="9">
        <v>250</v>
      </c>
      <c r="I76" s="9">
        <v>0</v>
      </c>
      <c r="J76" s="9">
        <v>375</v>
      </c>
      <c r="K76" s="9">
        <v>0</v>
      </c>
      <c r="L76" s="9">
        <v>0</v>
      </c>
      <c r="M76" s="9">
        <v>0</v>
      </c>
      <c r="N76" s="9">
        <f t="shared" si="0"/>
        <v>24681.41</v>
      </c>
    </row>
    <row r="77" spans="1:14" s="6" customFormat="1" ht="20.100000000000001" customHeight="1" x14ac:dyDescent="0.2">
      <c r="A77" s="26">
        <v>63</v>
      </c>
      <c r="B77" s="5" t="s">
        <v>123</v>
      </c>
      <c r="C77" s="8" t="s">
        <v>248</v>
      </c>
      <c r="D77" s="5" t="s">
        <v>5</v>
      </c>
      <c r="E77" s="9">
        <v>736</v>
      </c>
      <c r="F77" s="9">
        <v>6133.74</v>
      </c>
      <c r="G77" s="9">
        <v>523.35</v>
      </c>
      <c r="H77" s="9">
        <v>250</v>
      </c>
      <c r="I77" s="9">
        <v>400</v>
      </c>
      <c r="J77" s="9">
        <v>0</v>
      </c>
      <c r="K77" s="9">
        <v>0</v>
      </c>
      <c r="L77" s="9">
        <v>0</v>
      </c>
      <c r="M77" s="9">
        <v>0</v>
      </c>
      <c r="N77" s="9">
        <f t="shared" si="0"/>
        <v>8043.09</v>
      </c>
    </row>
    <row r="78" spans="1:14" s="6" customFormat="1" ht="20.100000000000001" customHeight="1" x14ac:dyDescent="0.2">
      <c r="A78" s="26">
        <v>64</v>
      </c>
      <c r="B78" s="5" t="s">
        <v>150</v>
      </c>
      <c r="C78" s="8" t="s">
        <v>248</v>
      </c>
      <c r="D78" s="5" t="s">
        <v>5</v>
      </c>
      <c r="E78" s="9">
        <v>736</v>
      </c>
      <c r="F78" s="9">
        <v>6133.7300000000005</v>
      </c>
      <c r="G78" s="9">
        <v>523.35</v>
      </c>
      <c r="H78" s="9">
        <v>250</v>
      </c>
      <c r="I78" s="9">
        <v>400</v>
      </c>
      <c r="J78" s="9">
        <v>0</v>
      </c>
      <c r="K78" s="9">
        <v>0</v>
      </c>
      <c r="L78" s="9">
        <v>0</v>
      </c>
      <c r="M78" s="9">
        <v>0</v>
      </c>
      <c r="N78" s="9">
        <f t="shared" si="0"/>
        <v>8043.0800000000008</v>
      </c>
    </row>
    <row r="79" spans="1:14" s="6" customFormat="1" ht="20.100000000000001" customHeight="1" x14ac:dyDescent="0.2">
      <c r="A79" s="26">
        <v>65</v>
      </c>
      <c r="B79" s="5" t="s">
        <v>70</v>
      </c>
      <c r="C79" s="8" t="s">
        <v>248</v>
      </c>
      <c r="D79" s="5" t="s">
        <v>0</v>
      </c>
      <c r="E79" s="9">
        <v>2550</v>
      </c>
      <c r="F79" s="9">
        <v>12604.97</v>
      </c>
      <c r="G79" s="9">
        <v>1247.76</v>
      </c>
      <c r="H79" s="9">
        <v>250</v>
      </c>
      <c r="I79" s="9">
        <v>475</v>
      </c>
      <c r="J79" s="9">
        <v>375</v>
      </c>
      <c r="K79" s="9">
        <v>0</v>
      </c>
      <c r="L79" s="9">
        <v>0</v>
      </c>
      <c r="M79" s="9">
        <v>399</v>
      </c>
      <c r="N79" s="9">
        <f t="shared" ref="N79:N128" si="1">E79+F79+G79+H79+I79+J79+K79+L79+M79</f>
        <v>17901.73</v>
      </c>
    </row>
    <row r="80" spans="1:14" s="6" customFormat="1" ht="20.100000000000001" customHeight="1" x14ac:dyDescent="0.2">
      <c r="A80" s="26">
        <v>66</v>
      </c>
      <c r="B80" s="5" t="s">
        <v>128</v>
      </c>
      <c r="C80" s="8" t="s">
        <v>248</v>
      </c>
      <c r="D80" s="5" t="s">
        <v>14</v>
      </c>
      <c r="E80" s="9">
        <v>712</v>
      </c>
      <c r="F80" s="9">
        <v>5657.16</v>
      </c>
      <c r="G80" s="9">
        <v>464.51</v>
      </c>
      <c r="H80" s="9">
        <v>250</v>
      </c>
      <c r="I80" s="9">
        <v>475</v>
      </c>
      <c r="J80" s="9">
        <v>0</v>
      </c>
      <c r="K80" s="9">
        <v>0</v>
      </c>
      <c r="L80" s="9">
        <v>0</v>
      </c>
      <c r="M80" s="9">
        <v>0</v>
      </c>
      <c r="N80" s="9">
        <f t="shared" si="1"/>
        <v>7558.67</v>
      </c>
    </row>
    <row r="81" spans="1:14" s="6" customFormat="1" ht="20.100000000000001" customHeight="1" x14ac:dyDescent="0.2">
      <c r="A81" s="26">
        <v>67</v>
      </c>
      <c r="B81" s="5" t="s">
        <v>71</v>
      </c>
      <c r="C81" s="8" t="s">
        <v>248</v>
      </c>
      <c r="D81" s="5" t="s">
        <v>11</v>
      </c>
      <c r="E81" s="9">
        <v>935</v>
      </c>
      <c r="F81" s="9">
        <v>7343.31</v>
      </c>
      <c r="G81" s="9">
        <v>651.25</v>
      </c>
      <c r="H81" s="9">
        <v>250</v>
      </c>
      <c r="I81" s="9">
        <v>475</v>
      </c>
      <c r="J81" s="9">
        <v>0</v>
      </c>
      <c r="K81" s="9">
        <v>0</v>
      </c>
      <c r="L81" s="9">
        <v>0</v>
      </c>
      <c r="M81" s="9">
        <v>0</v>
      </c>
      <c r="N81" s="9">
        <f t="shared" si="1"/>
        <v>9654.5600000000013</v>
      </c>
    </row>
    <row r="82" spans="1:14" s="6" customFormat="1" ht="20.100000000000001" customHeight="1" x14ac:dyDescent="0.2">
      <c r="A82" s="26">
        <v>68</v>
      </c>
      <c r="B82" s="5" t="s">
        <v>73</v>
      </c>
      <c r="C82" s="8" t="s">
        <v>248</v>
      </c>
      <c r="D82" s="5" t="s">
        <v>11</v>
      </c>
      <c r="E82" s="9">
        <v>935</v>
      </c>
      <c r="F82" s="9">
        <v>7341.2999999999993</v>
      </c>
      <c r="G82" s="9">
        <v>651.09</v>
      </c>
      <c r="H82" s="9">
        <v>250</v>
      </c>
      <c r="I82" s="9">
        <v>475</v>
      </c>
      <c r="J82" s="9">
        <v>0</v>
      </c>
      <c r="K82" s="9">
        <v>0</v>
      </c>
      <c r="L82" s="9">
        <v>0</v>
      </c>
      <c r="M82" s="9">
        <v>0</v>
      </c>
      <c r="N82" s="9">
        <f t="shared" si="1"/>
        <v>9652.39</v>
      </c>
    </row>
    <row r="83" spans="1:14" s="6" customFormat="1" ht="20.100000000000001" customHeight="1" x14ac:dyDescent="0.2">
      <c r="A83" s="26">
        <v>69</v>
      </c>
      <c r="B83" s="5" t="s">
        <v>130</v>
      </c>
      <c r="C83" s="8" t="s">
        <v>248</v>
      </c>
      <c r="D83" s="5" t="s">
        <v>153</v>
      </c>
      <c r="E83" s="9">
        <v>791</v>
      </c>
      <c r="F83" s="9">
        <v>6831.2199999999993</v>
      </c>
      <c r="G83" s="9">
        <v>599.41999999999996</v>
      </c>
      <c r="H83" s="9">
        <v>250</v>
      </c>
      <c r="I83" s="9">
        <v>475</v>
      </c>
      <c r="J83" s="9">
        <v>0</v>
      </c>
      <c r="K83" s="9">
        <v>0</v>
      </c>
      <c r="L83" s="9">
        <v>0</v>
      </c>
      <c r="M83" s="9">
        <v>0</v>
      </c>
      <c r="N83" s="9">
        <f t="shared" si="1"/>
        <v>8946.64</v>
      </c>
    </row>
    <row r="84" spans="1:14" s="6" customFormat="1" ht="20.100000000000001" customHeight="1" x14ac:dyDescent="0.2">
      <c r="A84" s="26">
        <v>70</v>
      </c>
      <c r="B84" s="5" t="s">
        <v>74</v>
      </c>
      <c r="C84" s="8" t="s">
        <v>248</v>
      </c>
      <c r="D84" s="5" t="s">
        <v>12</v>
      </c>
      <c r="E84" s="9">
        <v>1398</v>
      </c>
      <c r="F84" s="9">
        <v>9852.85</v>
      </c>
      <c r="G84" s="9">
        <v>920.61</v>
      </c>
      <c r="H84" s="9">
        <v>250</v>
      </c>
      <c r="I84" s="9">
        <v>475</v>
      </c>
      <c r="J84" s="9">
        <v>0</v>
      </c>
      <c r="K84" s="9">
        <v>0</v>
      </c>
      <c r="L84" s="9">
        <v>0</v>
      </c>
      <c r="M84" s="9">
        <v>362</v>
      </c>
      <c r="N84" s="9">
        <f t="shared" si="1"/>
        <v>13258.460000000001</v>
      </c>
    </row>
    <row r="85" spans="1:14" s="6" customFormat="1" ht="20.100000000000001" customHeight="1" x14ac:dyDescent="0.2">
      <c r="A85" s="26">
        <v>71</v>
      </c>
      <c r="B85" s="5" t="s">
        <v>217</v>
      </c>
      <c r="C85" s="8" t="s">
        <v>248</v>
      </c>
      <c r="D85" s="27" t="s">
        <v>14</v>
      </c>
      <c r="E85" s="9">
        <v>712</v>
      </c>
      <c r="F85" s="9">
        <v>5632.66</v>
      </c>
      <c r="G85" s="9">
        <v>464.51</v>
      </c>
      <c r="H85" s="9">
        <v>250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f t="shared" si="1"/>
        <v>7059.17</v>
      </c>
    </row>
    <row r="86" spans="1:14" s="6" customFormat="1" ht="20.100000000000001" customHeight="1" x14ac:dyDescent="0.2">
      <c r="A86" s="26">
        <v>72</v>
      </c>
      <c r="B86" s="5" t="s">
        <v>311</v>
      </c>
      <c r="C86" s="8" t="s">
        <v>248</v>
      </c>
      <c r="D86" s="5" t="s">
        <v>9</v>
      </c>
      <c r="E86" s="9">
        <v>3250</v>
      </c>
      <c r="F86" s="9">
        <v>25417.5</v>
      </c>
      <c r="G86" s="9">
        <v>2257.63</v>
      </c>
      <c r="H86" s="9">
        <v>250</v>
      </c>
      <c r="I86" s="9">
        <v>0</v>
      </c>
      <c r="J86" s="9">
        <v>375</v>
      </c>
      <c r="K86" s="9">
        <v>0</v>
      </c>
      <c r="L86" s="9">
        <v>0</v>
      </c>
      <c r="M86" s="9">
        <v>0</v>
      </c>
      <c r="N86" s="9">
        <f t="shared" si="1"/>
        <v>31550.13</v>
      </c>
    </row>
    <row r="87" spans="1:14" s="6" customFormat="1" ht="20.100000000000001" customHeight="1" x14ac:dyDescent="0.2">
      <c r="A87" s="26">
        <v>73</v>
      </c>
      <c r="B87" s="5" t="s">
        <v>77</v>
      </c>
      <c r="C87" s="8" t="s">
        <v>248</v>
      </c>
      <c r="D87" s="5" t="s">
        <v>5</v>
      </c>
      <c r="E87" s="9">
        <v>736</v>
      </c>
      <c r="F87" s="9">
        <v>6887.44</v>
      </c>
      <c r="G87" s="9">
        <v>625.04</v>
      </c>
      <c r="H87" s="9">
        <v>250</v>
      </c>
      <c r="I87" s="9">
        <v>475</v>
      </c>
      <c r="J87" s="9">
        <v>0</v>
      </c>
      <c r="K87" s="9">
        <v>0</v>
      </c>
      <c r="L87" s="9">
        <v>0</v>
      </c>
      <c r="M87" s="9">
        <v>248</v>
      </c>
      <c r="N87" s="9">
        <f t="shared" si="1"/>
        <v>9221.48</v>
      </c>
    </row>
    <row r="88" spans="1:14" s="6" customFormat="1" ht="20.100000000000001" customHeight="1" x14ac:dyDescent="0.2">
      <c r="A88" s="26">
        <v>74</v>
      </c>
      <c r="B88" s="27" t="s">
        <v>244</v>
      </c>
      <c r="C88" s="8" t="s">
        <v>248</v>
      </c>
      <c r="D88" s="5" t="s">
        <v>1</v>
      </c>
      <c r="E88" s="9">
        <v>2900</v>
      </c>
      <c r="F88" s="9">
        <v>19401.68</v>
      </c>
      <c r="G88" s="9">
        <v>1754.73</v>
      </c>
      <c r="H88" s="9">
        <v>250</v>
      </c>
      <c r="I88" s="9">
        <v>0</v>
      </c>
      <c r="J88" s="9">
        <v>375</v>
      </c>
      <c r="K88" s="18">
        <v>228.96</v>
      </c>
      <c r="L88" s="9">
        <v>0</v>
      </c>
      <c r="M88" s="9">
        <v>0</v>
      </c>
      <c r="N88" s="9">
        <f t="shared" si="1"/>
        <v>24910.37</v>
      </c>
    </row>
    <row r="89" spans="1:14" s="6" customFormat="1" ht="20.100000000000001" customHeight="1" x14ac:dyDescent="0.2">
      <c r="A89" s="26">
        <v>75</v>
      </c>
      <c r="B89" s="5" t="s">
        <v>78</v>
      </c>
      <c r="C89" s="8" t="s">
        <v>248</v>
      </c>
      <c r="D89" s="5" t="s">
        <v>3</v>
      </c>
      <c r="E89" s="9">
        <v>935</v>
      </c>
      <c r="F89" s="9">
        <v>7932.87</v>
      </c>
      <c r="G89" s="9">
        <v>702.02</v>
      </c>
      <c r="H89" s="9">
        <v>250</v>
      </c>
      <c r="I89" s="9">
        <v>475</v>
      </c>
      <c r="J89" s="9">
        <v>0</v>
      </c>
      <c r="K89" s="9">
        <v>0</v>
      </c>
      <c r="L89" s="9">
        <v>0</v>
      </c>
      <c r="M89" s="9">
        <v>53</v>
      </c>
      <c r="N89" s="9">
        <f t="shared" si="1"/>
        <v>10347.89</v>
      </c>
    </row>
    <row r="90" spans="1:14" s="6" customFormat="1" ht="20.100000000000001" customHeight="1" x14ac:dyDescent="0.2">
      <c r="A90" s="26">
        <v>76</v>
      </c>
      <c r="B90" s="5" t="s">
        <v>79</v>
      </c>
      <c r="C90" s="8" t="s">
        <v>248</v>
      </c>
      <c r="D90" s="5" t="s">
        <v>3</v>
      </c>
      <c r="E90" s="9">
        <v>935</v>
      </c>
      <c r="F90" s="9">
        <v>7861.9699999999993</v>
      </c>
      <c r="G90" s="9">
        <v>692.23</v>
      </c>
      <c r="H90" s="9">
        <v>250</v>
      </c>
      <c r="I90" s="9">
        <v>475</v>
      </c>
      <c r="J90" s="9">
        <v>0</v>
      </c>
      <c r="K90" s="9">
        <v>0</v>
      </c>
      <c r="L90" s="9">
        <v>0</v>
      </c>
      <c r="M90" s="9">
        <v>0</v>
      </c>
      <c r="N90" s="9">
        <f t="shared" si="1"/>
        <v>10214.199999999999</v>
      </c>
    </row>
    <row r="91" spans="1:14" s="6" customFormat="1" ht="20.100000000000001" customHeight="1" x14ac:dyDescent="0.2">
      <c r="A91" s="26">
        <f t="shared" ref="A91:A144" si="2">+A90+1</f>
        <v>77</v>
      </c>
      <c r="B91" s="5" t="s">
        <v>80</v>
      </c>
      <c r="C91" s="8" t="s">
        <v>248</v>
      </c>
      <c r="D91" s="5" t="s">
        <v>3</v>
      </c>
      <c r="E91" s="9">
        <v>935</v>
      </c>
      <c r="F91" s="9">
        <v>8516.34</v>
      </c>
      <c r="G91" s="9">
        <v>772.68</v>
      </c>
      <c r="H91" s="9">
        <v>250</v>
      </c>
      <c r="I91" s="9">
        <v>475</v>
      </c>
      <c r="J91" s="9">
        <v>0</v>
      </c>
      <c r="K91" s="18">
        <v>0</v>
      </c>
      <c r="L91" s="9">
        <v>0</v>
      </c>
      <c r="M91" s="9">
        <v>289</v>
      </c>
      <c r="N91" s="9">
        <f t="shared" si="1"/>
        <v>11238.02</v>
      </c>
    </row>
    <row r="92" spans="1:14" s="6" customFormat="1" ht="20.100000000000001" customHeight="1" x14ac:dyDescent="0.2">
      <c r="A92" s="26">
        <f t="shared" si="2"/>
        <v>78</v>
      </c>
      <c r="B92" s="5" t="s">
        <v>135</v>
      </c>
      <c r="C92" s="8" t="s">
        <v>248</v>
      </c>
      <c r="D92" s="5" t="s">
        <v>2</v>
      </c>
      <c r="E92" s="9">
        <v>686</v>
      </c>
      <c r="F92" s="9">
        <v>5524.16</v>
      </c>
      <c r="G92" s="9">
        <v>471.24</v>
      </c>
      <c r="H92" s="9">
        <v>250</v>
      </c>
      <c r="I92" s="9">
        <v>400</v>
      </c>
      <c r="J92" s="9">
        <v>0</v>
      </c>
      <c r="K92" s="9">
        <v>0</v>
      </c>
      <c r="L92" s="9">
        <v>0</v>
      </c>
      <c r="M92" s="9">
        <v>0</v>
      </c>
      <c r="N92" s="9">
        <f t="shared" si="1"/>
        <v>7331.4</v>
      </c>
    </row>
    <row r="93" spans="1:14" s="6" customFormat="1" ht="20.100000000000001" customHeight="1" x14ac:dyDescent="0.2">
      <c r="A93" s="26">
        <f t="shared" si="2"/>
        <v>79</v>
      </c>
      <c r="B93" s="5" t="s">
        <v>136</v>
      </c>
      <c r="C93" s="8" t="s">
        <v>248</v>
      </c>
      <c r="D93" s="5" t="s">
        <v>3</v>
      </c>
      <c r="E93" s="9">
        <v>935</v>
      </c>
      <c r="F93" s="9">
        <v>7828.47</v>
      </c>
      <c r="G93" s="9">
        <v>685.36</v>
      </c>
      <c r="H93" s="9">
        <v>250</v>
      </c>
      <c r="I93" s="9">
        <v>400</v>
      </c>
      <c r="J93" s="9">
        <v>0</v>
      </c>
      <c r="K93" s="18">
        <v>1553.86</v>
      </c>
      <c r="L93" s="9">
        <v>0</v>
      </c>
      <c r="M93" s="9">
        <v>0</v>
      </c>
      <c r="N93" s="9">
        <f t="shared" si="1"/>
        <v>11652.690000000002</v>
      </c>
    </row>
    <row r="94" spans="1:14" s="6" customFormat="1" ht="20.100000000000001" customHeight="1" x14ac:dyDescent="0.2">
      <c r="A94" s="26">
        <f t="shared" si="2"/>
        <v>80</v>
      </c>
      <c r="B94" s="5" t="s">
        <v>81</v>
      </c>
      <c r="C94" s="8" t="s">
        <v>248</v>
      </c>
      <c r="D94" s="5" t="s">
        <v>13</v>
      </c>
      <c r="E94" s="9">
        <v>1178</v>
      </c>
      <c r="F94" s="9">
        <v>9371.84</v>
      </c>
      <c r="G94" s="9">
        <v>850.53</v>
      </c>
      <c r="H94" s="9">
        <v>250</v>
      </c>
      <c r="I94" s="9">
        <v>475</v>
      </c>
      <c r="J94" s="9">
        <v>0</v>
      </c>
      <c r="K94" s="9">
        <v>0</v>
      </c>
      <c r="L94" s="9">
        <v>0</v>
      </c>
      <c r="M94" s="9">
        <v>176</v>
      </c>
      <c r="N94" s="9">
        <f t="shared" si="1"/>
        <v>12301.37</v>
      </c>
    </row>
    <row r="95" spans="1:14" s="6" customFormat="1" ht="20.100000000000001" customHeight="1" x14ac:dyDescent="0.2">
      <c r="A95" s="26">
        <f t="shared" si="2"/>
        <v>81</v>
      </c>
      <c r="B95" s="5" t="s">
        <v>82</v>
      </c>
      <c r="C95" s="8" t="s">
        <v>248</v>
      </c>
      <c r="D95" s="5" t="s">
        <v>2</v>
      </c>
      <c r="E95" s="9">
        <v>686</v>
      </c>
      <c r="F95" s="9">
        <v>5860.99</v>
      </c>
      <c r="G95" s="9">
        <v>532.89</v>
      </c>
      <c r="H95" s="9">
        <v>250</v>
      </c>
      <c r="I95" s="9">
        <v>475</v>
      </c>
      <c r="J95" s="9">
        <v>0</v>
      </c>
      <c r="K95" s="9">
        <v>0</v>
      </c>
      <c r="L95" s="9">
        <v>0</v>
      </c>
      <c r="M95" s="9">
        <v>158</v>
      </c>
      <c r="N95" s="9">
        <f t="shared" si="1"/>
        <v>7962.88</v>
      </c>
    </row>
    <row r="96" spans="1:14" s="6" customFormat="1" ht="20.100000000000001" customHeight="1" x14ac:dyDescent="0.2">
      <c r="A96" s="26">
        <f t="shared" si="2"/>
        <v>82</v>
      </c>
      <c r="B96" s="5" t="s">
        <v>138</v>
      </c>
      <c r="C96" s="8" t="s">
        <v>248</v>
      </c>
      <c r="D96" s="5" t="s">
        <v>6</v>
      </c>
      <c r="E96" s="9">
        <v>875</v>
      </c>
      <c r="F96" s="9">
        <v>7608.98</v>
      </c>
      <c r="G96" s="9">
        <v>650.87</v>
      </c>
      <c r="H96" s="9">
        <v>250</v>
      </c>
      <c r="I96" s="9">
        <v>400</v>
      </c>
      <c r="J96" s="9">
        <v>0</v>
      </c>
      <c r="K96" s="9">
        <v>0</v>
      </c>
      <c r="L96" s="9">
        <v>0</v>
      </c>
      <c r="M96" s="9">
        <v>0</v>
      </c>
      <c r="N96" s="9">
        <f t="shared" si="1"/>
        <v>9784.85</v>
      </c>
    </row>
    <row r="97" spans="1:15" s="6" customFormat="1" ht="20.100000000000001" customHeight="1" x14ac:dyDescent="0.2">
      <c r="A97" s="26">
        <f t="shared" si="2"/>
        <v>83</v>
      </c>
      <c r="B97" s="5" t="s">
        <v>83</v>
      </c>
      <c r="C97" s="8" t="s">
        <v>248</v>
      </c>
      <c r="D97" s="5" t="s">
        <v>6</v>
      </c>
      <c r="E97" s="9">
        <v>875</v>
      </c>
      <c r="F97" s="9">
        <v>7714.57</v>
      </c>
      <c r="G97" s="9">
        <v>696.62</v>
      </c>
      <c r="H97" s="9">
        <v>250</v>
      </c>
      <c r="I97" s="9">
        <v>475</v>
      </c>
      <c r="J97" s="9">
        <v>0</v>
      </c>
      <c r="K97" s="9">
        <v>0</v>
      </c>
      <c r="L97" s="9">
        <v>0</v>
      </c>
      <c r="M97" s="9">
        <v>188</v>
      </c>
      <c r="N97" s="9">
        <f t="shared" si="1"/>
        <v>10199.19</v>
      </c>
    </row>
    <row r="98" spans="1:15" s="6" customFormat="1" ht="20.100000000000001" customHeight="1" x14ac:dyDescent="0.2">
      <c r="A98" s="26">
        <f t="shared" si="2"/>
        <v>84</v>
      </c>
      <c r="B98" s="5" t="s">
        <v>84</v>
      </c>
      <c r="C98" s="8" t="s">
        <v>248</v>
      </c>
      <c r="D98" s="5" t="s">
        <v>5</v>
      </c>
      <c r="E98" s="9">
        <v>736</v>
      </c>
      <c r="F98" s="9">
        <v>6181.5300000000007</v>
      </c>
      <c r="G98" s="9">
        <v>543.75</v>
      </c>
      <c r="H98" s="9">
        <v>250</v>
      </c>
      <c r="I98" s="9">
        <v>475</v>
      </c>
      <c r="J98" s="9">
        <v>0</v>
      </c>
      <c r="K98" s="9">
        <v>0</v>
      </c>
      <c r="L98" s="9">
        <v>0</v>
      </c>
      <c r="M98" s="9">
        <v>0</v>
      </c>
      <c r="N98" s="9">
        <f t="shared" si="1"/>
        <v>8186.2800000000007</v>
      </c>
    </row>
    <row r="99" spans="1:15" s="6" customFormat="1" ht="20.100000000000001" customHeight="1" x14ac:dyDescent="0.2">
      <c r="A99" s="26">
        <f t="shared" si="2"/>
        <v>85</v>
      </c>
      <c r="B99" s="5" t="s">
        <v>85</v>
      </c>
      <c r="C99" s="8" t="s">
        <v>248</v>
      </c>
      <c r="D99" s="5" t="s">
        <v>6</v>
      </c>
      <c r="E99" s="9">
        <v>875</v>
      </c>
      <c r="F99" s="9">
        <v>7693.91</v>
      </c>
      <c r="G99" s="9">
        <v>686.28</v>
      </c>
      <c r="H99" s="9">
        <v>250</v>
      </c>
      <c r="I99" s="9">
        <v>475</v>
      </c>
      <c r="J99" s="9">
        <v>0</v>
      </c>
      <c r="K99" s="9">
        <v>0</v>
      </c>
      <c r="L99" s="9">
        <v>0</v>
      </c>
      <c r="M99" s="9">
        <v>158</v>
      </c>
      <c r="N99" s="9">
        <f t="shared" si="1"/>
        <v>10138.19</v>
      </c>
    </row>
    <row r="100" spans="1:15" s="6" customFormat="1" ht="20.100000000000001" customHeight="1" x14ac:dyDescent="0.2">
      <c r="A100" s="26">
        <f t="shared" si="2"/>
        <v>86</v>
      </c>
      <c r="B100" s="5" t="s">
        <v>355</v>
      </c>
      <c r="C100" s="8" t="s">
        <v>248</v>
      </c>
      <c r="D100" s="5" t="s">
        <v>3</v>
      </c>
      <c r="E100" s="9">
        <v>935</v>
      </c>
      <c r="F100" s="9">
        <v>7788.02</v>
      </c>
      <c r="G100" s="9">
        <v>652.4</v>
      </c>
      <c r="H100" s="9">
        <v>250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f t="shared" si="1"/>
        <v>9625.42</v>
      </c>
    </row>
    <row r="101" spans="1:15" s="6" customFormat="1" ht="20.100000000000001" customHeight="1" x14ac:dyDescent="0.2">
      <c r="A101" s="26">
        <f t="shared" si="2"/>
        <v>87</v>
      </c>
      <c r="B101" s="5" t="s">
        <v>86</v>
      </c>
      <c r="C101" s="8" t="s">
        <v>248</v>
      </c>
      <c r="D101" s="5" t="s">
        <v>3</v>
      </c>
      <c r="E101" s="9">
        <v>935</v>
      </c>
      <c r="F101" s="9">
        <v>8499.98</v>
      </c>
      <c r="G101" s="9">
        <v>771.39</v>
      </c>
      <c r="H101" s="9">
        <v>250</v>
      </c>
      <c r="I101" s="9">
        <v>475</v>
      </c>
      <c r="J101" s="9">
        <v>0</v>
      </c>
      <c r="K101" s="9">
        <v>0</v>
      </c>
      <c r="L101" s="9">
        <v>0</v>
      </c>
      <c r="M101" s="9">
        <v>289</v>
      </c>
      <c r="N101" s="9">
        <f t="shared" si="1"/>
        <v>11220.369999999999</v>
      </c>
    </row>
    <row r="102" spans="1:15" s="6" customFormat="1" ht="20.100000000000001" customHeight="1" x14ac:dyDescent="0.2">
      <c r="A102" s="26">
        <f t="shared" si="2"/>
        <v>88</v>
      </c>
      <c r="B102" s="5" t="s">
        <v>87</v>
      </c>
      <c r="C102" s="8" t="s">
        <v>248</v>
      </c>
      <c r="D102" s="5" t="s">
        <v>3</v>
      </c>
      <c r="E102" s="9">
        <v>935</v>
      </c>
      <c r="F102" s="9">
        <v>7833.34</v>
      </c>
      <c r="G102" s="9">
        <v>689.97</v>
      </c>
      <c r="H102" s="9">
        <v>250</v>
      </c>
      <c r="I102" s="9">
        <v>475</v>
      </c>
      <c r="J102" s="9">
        <v>0</v>
      </c>
      <c r="K102" s="9">
        <v>0</v>
      </c>
      <c r="L102" s="9">
        <v>0</v>
      </c>
      <c r="M102" s="9">
        <v>0</v>
      </c>
      <c r="N102" s="9">
        <f t="shared" si="1"/>
        <v>10183.31</v>
      </c>
    </row>
    <row r="103" spans="1:15" s="6" customFormat="1" ht="20.100000000000001" customHeight="1" x14ac:dyDescent="0.2">
      <c r="A103" s="26">
        <f t="shared" si="2"/>
        <v>89</v>
      </c>
      <c r="B103" s="5" t="s">
        <v>258</v>
      </c>
      <c r="C103" s="8" t="s">
        <v>248</v>
      </c>
      <c r="D103" s="5" t="s">
        <v>5</v>
      </c>
      <c r="E103" s="9">
        <v>736</v>
      </c>
      <c r="F103" s="9">
        <v>6111.39</v>
      </c>
      <c r="G103" s="9">
        <v>504.22</v>
      </c>
      <c r="H103" s="9">
        <v>250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f t="shared" si="1"/>
        <v>7601.6100000000006</v>
      </c>
    </row>
    <row r="104" spans="1:15" s="6" customFormat="1" ht="20.100000000000001" customHeight="1" x14ac:dyDescent="0.2">
      <c r="A104" s="26">
        <f t="shared" si="2"/>
        <v>90</v>
      </c>
      <c r="B104" s="5" t="s">
        <v>140</v>
      </c>
      <c r="C104" s="8" t="s">
        <v>248</v>
      </c>
      <c r="D104" s="5" t="s">
        <v>3</v>
      </c>
      <c r="E104" s="9">
        <v>935</v>
      </c>
      <c r="F104" s="9">
        <v>7812.52</v>
      </c>
      <c r="G104" s="9">
        <v>652.4</v>
      </c>
      <c r="H104" s="9">
        <v>250</v>
      </c>
      <c r="I104" s="9">
        <v>400</v>
      </c>
      <c r="J104" s="9">
        <v>0</v>
      </c>
      <c r="K104" s="9">
        <v>0</v>
      </c>
      <c r="L104" s="9">
        <v>0</v>
      </c>
      <c r="M104" s="9">
        <v>0</v>
      </c>
      <c r="N104" s="9">
        <f t="shared" si="1"/>
        <v>10049.92</v>
      </c>
    </row>
    <row r="105" spans="1:15" s="6" customFormat="1" ht="20.100000000000001" customHeight="1" x14ac:dyDescent="0.2">
      <c r="A105" s="26">
        <f t="shared" si="2"/>
        <v>91</v>
      </c>
      <c r="B105" s="5" t="s">
        <v>89</v>
      </c>
      <c r="C105" s="8" t="s">
        <v>248</v>
      </c>
      <c r="D105" s="5" t="s">
        <v>5</v>
      </c>
      <c r="E105" s="9">
        <v>736</v>
      </c>
      <c r="F105" s="9">
        <v>6926.59</v>
      </c>
      <c r="G105" s="9">
        <v>682.44</v>
      </c>
      <c r="H105" s="9">
        <v>250</v>
      </c>
      <c r="I105" s="9">
        <v>475</v>
      </c>
      <c r="J105" s="9">
        <v>0</v>
      </c>
      <c r="K105" s="9">
        <v>0</v>
      </c>
      <c r="L105" s="9">
        <v>0</v>
      </c>
      <c r="M105" s="9">
        <v>248</v>
      </c>
      <c r="N105" s="9">
        <f t="shared" si="1"/>
        <v>9318.0300000000007</v>
      </c>
    </row>
    <row r="106" spans="1:15" s="6" customFormat="1" ht="20.100000000000001" customHeight="1" x14ac:dyDescent="0.2">
      <c r="A106" s="26">
        <f t="shared" si="2"/>
        <v>92</v>
      </c>
      <c r="B106" s="5" t="s">
        <v>90</v>
      </c>
      <c r="C106" s="8" t="s">
        <v>248</v>
      </c>
      <c r="D106" s="5" t="s">
        <v>3</v>
      </c>
      <c r="E106" s="9">
        <v>935</v>
      </c>
      <c r="F106" s="9">
        <v>8235.9</v>
      </c>
      <c r="G106" s="9">
        <v>742.23</v>
      </c>
      <c r="H106" s="9">
        <v>250</v>
      </c>
      <c r="I106" s="9">
        <v>475</v>
      </c>
      <c r="J106" s="9">
        <v>0</v>
      </c>
      <c r="K106" s="18">
        <v>4122.8500000000004</v>
      </c>
      <c r="L106" s="9">
        <v>0</v>
      </c>
      <c r="M106" s="9">
        <v>184</v>
      </c>
      <c r="N106" s="9">
        <f t="shared" si="1"/>
        <v>14944.98</v>
      </c>
    </row>
    <row r="107" spans="1:15" s="6" customFormat="1" ht="20.100000000000001" customHeight="1" x14ac:dyDescent="0.2">
      <c r="A107" s="26">
        <f t="shared" si="2"/>
        <v>93</v>
      </c>
      <c r="B107" s="5" t="s">
        <v>305</v>
      </c>
      <c r="C107" s="8" t="s">
        <v>248</v>
      </c>
      <c r="D107" s="5" t="s">
        <v>1</v>
      </c>
      <c r="E107" s="9">
        <v>2900</v>
      </c>
      <c r="F107" s="9">
        <v>19401.68</v>
      </c>
      <c r="G107" s="9">
        <v>1754.73</v>
      </c>
      <c r="H107" s="9">
        <v>250</v>
      </c>
      <c r="I107" s="9">
        <v>0</v>
      </c>
      <c r="J107" s="9">
        <v>375</v>
      </c>
      <c r="K107" s="9">
        <v>0</v>
      </c>
      <c r="L107" s="9">
        <v>0</v>
      </c>
      <c r="M107" s="9">
        <v>0</v>
      </c>
      <c r="N107" s="9">
        <f t="shared" si="1"/>
        <v>24681.41</v>
      </c>
    </row>
    <row r="108" spans="1:15" s="6" customFormat="1" ht="20.100000000000001" customHeight="1" x14ac:dyDescent="0.2">
      <c r="A108" s="26">
        <f t="shared" si="2"/>
        <v>94</v>
      </c>
      <c r="B108" s="5" t="s">
        <v>384</v>
      </c>
      <c r="C108" s="8" t="s">
        <v>248</v>
      </c>
      <c r="D108" s="5" t="s">
        <v>3</v>
      </c>
      <c r="E108" s="9">
        <v>935</v>
      </c>
      <c r="F108" s="9">
        <v>8664.14</v>
      </c>
      <c r="G108" s="9">
        <v>955.11</v>
      </c>
      <c r="H108" s="9">
        <v>250</v>
      </c>
      <c r="I108" s="9">
        <v>475</v>
      </c>
      <c r="J108" s="9">
        <v>0</v>
      </c>
      <c r="K108" s="18">
        <v>2161.4499999999998</v>
      </c>
      <c r="L108" s="9">
        <v>0</v>
      </c>
      <c r="M108" s="9">
        <v>289</v>
      </c>
      <c r="N108" s="9">
        <f t="shared" si="1"/>
        <v>13729.7</v>
      </c>
      <c r="O108" s="19"/>
    </row>
    <row r="109" spans="1:15" s="6" customFormat="1" ht="20.100000000000001" customHeight="1" x14ac:dyDescent="0.2">
      <c r="A109" s="26">
        <f t="shared" si="2"/>
        <v>95</v>
      </c>
      <c r="B109" s="5" t="s">
        <v>210</v>
      </c>
      <c r="C109" s="8" t="s">
        <v>248</v>
      </c>
      <c r="D109" s="27" t="s">
        <v>14</v>
      </c>
      <c r="E109" s="9">
        <v>712</v>
      </c>
      <c r="F109" s="9">
        <v>5632.66</v>
      </c>
      <c r="G109" s="9">
        <v>464.51</v>
      </c>
      <c r="H109" s="9">
        <v>250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f t="shared" si="1"/>
        <v>7059.17</v>
      </c>
      <c r="O109" s="19"/>
    </row>
    <row r="110" spans="1:15" s="6" customFormat="1" ht="20.100000000000001" customHeight="1" x14ac:dyDescent="0.2">
      <c r="A110" s="26">
        <f t="shared" si="2"/>
        <v>96</v>
      </c>
      <c r="B110" s="5" t="s">
        <v>91</v>
      </c>
      <c r="C110" s="8" t="s">
        <v>248</v>
      </c>
      <c r="D110" s="5" t="s">
        <v>3</v>
      </c>
      <c r="E110" s="9">
        <v>935</v>
      </c>
      <c r="F110" s="9">
        <v>8515.85</v>
      </c>
      <c r="G110" s="9">
        <v>772.64</v>
      </c>
      <c r="H110" s="9">
        <v>250</v>
      </c>
      <c r="I110" s="9">
        <v>475</v>
      </c>
      <c r="J110" s="9">
        <v>0</v>
      </c>
      <c r="K110" s="9">
        <v>0</v>
      </c>
      <c r="L110" s="9">
        <v>0</v>
      </c>
      <c r="M110" s="9">
        <v>289</v>
      </c>
      <c r="N110" s="9">
        <f t="shared" si="1"/>
        <v>11237.49</v>
      </c>
    </row>
    <row r="111" spans="1:15" s="6" customFormat="1" ht="20.100000000000001" customHeight="1" x14ac:dyDescent="0.2">
      <c r="A111" s="26">
        <f t="shared" si="2"/>
        <v>97</v>
      </c>
      <c r="B111" s="5" t="s">
        <v>92</v>
      </c>
      <c r="C111" s="8" t="s">
        <v>248</v>
      </c>
      <c r="D111" s="5" t="s">
        <v>6</v>
      </c>
      <c r="E111" s="9">
        <v>875</v>
      </c>
      <c r="F111" s="9">
        <v>7698.47</v>
      </c>
      <c r="G111" s="9">
        <v>674.16</v>
      </c>
      <c r="H111" s="9">
        <v>250</v>
      </c>
      <c r="I111" s="9">
        <v>475</v>
      </c>
      <c r="J111" s="9">
        <v>0</v>
      </c>
      <c r="K111" s="9">
        <v>0</v>
      </c>
      <c r="L111" s="9">
        <v>0</v>
      </c>
      <c r="M111" s="9">
        <v>0</v>
      </c>
      <c r="N111" s="9">
        <f t="shared" si="1"/>
        <v>9972.630000000001</v>
      </c>
    </row>
    <row r="112" spans="1:15" s="6" customFormat="1" ht="20.100000000000001" customHeight="1" x14ac:dyDescent="0.2">
      <c r="A112" s="26">
        <f t="shared" si="2"/>
        <v>98</v>
      </c>
      <c r="B112" s="5" t="s">
        <v>93</v>
      </c>
      <c r="C112" s="8" t="s">
        <v>248</v>
      </c>
      <c r="D112" s="5" t="s">
        <v>7</v>
      </c>
      <c r="E112" s="9">
        <v>2375</v>
      </c>
      <c r="F112" s="9">
        <v>11968.95</v>
      </c>
      <c r="G112" s="9">
        <v>1126.07</v>
      </c>
      <c r="H112" s="9">
        <v>250</v>
      </c>
      <c r="I112" s="9">
        <v>475</v>
      </c>
      <c r="J112" s="9">
        <v>375</v>
      </c>
      <c r="K112" s="9">
        <v>0</v>
      </c>
      <c r="L112" s="9">
        <v>0</v>
      </c>
      <c r="M112" s="9">
        <v>289</v>
      </c>
      <c r="N112" s="9">
        <f t="shared" si="1"/>
        <v>16859.02</v>
      </c>
    </row>
    <row r="113" spans="1:14" s="6" customFormat="1" ht="20.100000000000001" customHeight="1" x14ac:dyDescent="0.2">
      <c r="A113" s="26">
        <f t="shared" si="2"/>
        <v>99</v>
      </c>
      <c r="B113" s="5" t="s">
        <v>94</v>
      </c>
      <c r="C113" s="8" t="s">
        <v>248</v>
      </c>
      <c r="D113" s="5" t="s">
        <v>3</v>
      </c>
      <c r="E113" s="9">
        <v>935</v>
      </c>
      <c r="F113" s="9">
        <v>7882.5599999999995</v>
      </c>
      <c r="G113" s="9">
        <v>717.08</v>
      </c>
      <c r="H113" s="9">
        <v>250</v>
      </c>
      <c r="I113" s="9">
        <v>475</v>
      </c>
      <c r="J113" s="9">
        <v>0</v>
      </c>
      <c r="K113" s="9">
        <v>0</v>
      </c>
      <c r="L113" s="9">
        <v>0</v>
      </c>
      <c r="M113" s="9">
        <v>219</v>
      </c>
      <c r="N113" s="9">
        <f t="shared" si="1"/>
        <v>10478.64</v>
      </c>
    </row>
    <row r="114" spans="1:14" s="6" customFormat="1" ht="20.100000000000001" customHeight="1" x14ac:dyDescent="0.2">
      <c r="A114" s="26">
        <f t="shared" si="2"/>
        <v>100</v>
      </c>
      <c r="B114" s="5" t="s">
        <v>243</v>
      </c>
      <c r="C114" s="8" t="s">
        <v>248</v>
      </c>
      <c r="D114" s="5" t="s">
        <v>1</v>
      </c>
      <c r="E114" s="9">
        <v>2900</v>
      </c>
      <c r="F114" s="9">
        <v>19401.68</v>
      </c>
      <c r="G114" s="9">
        <v>1754.73</v>
      </c>
      <c r="H114" s="9">
        <v>250</v>
      </c>
      <c r="I114" s="9">
        <v>0</v>
      </c>
      <c r="J114" s="9">
        <v>375</v>
      </c>
      <c r="K114" s="9">
        <v>0</v>
      </c>
      <c r="L114" s="9">
        <v>0</v>
      </c>
      <c r="M114" s="9">
        <v>0</v>
      </c>
      <c r="N114" s="9">
        <f t="shared" si="1"/>
        <v>24681.41</v>
      </c>
    </row>
    <row r="115" spans="1:14" s="6" customFormat="1" ht="20.100000000000001" customHeight="1" x14ac:dyDescent="0.2">
      <c r="A115" s="26">
        <f t="shared" si="2"/>
        <v>101</v>
      </c>
      <c r="B115" s="5" t="s">
        <v>238</v>
      </c>
      <c r="C115" s="8" t="s">
        <v>248</v>
      </c>
      <c r="D115" s="5" t="s">
        <v>1</v>
      </c>
      <c r="E115" s="9">
        <v>2900</v>
      </c>
      <c r="F115" s="9">
        <v>19401.68</v>
      </c>
      <c r="G115" s="9">
        <v>1754.73</v>
      </c>
      <c r="H115" s="9">
        <v>250</v>
      </c>
      <c r="I115" s="9">
        <v>0</v>
      </c>
      <c r="J115" s="9">
        <v>375</v>
      </c>
      <c r="K115" s="9">
        <v>0</v>
      </c>
      <c r="L115" s="9">
        <v>0</v>
      </c>
      <c r="M115" s="9">
        <v>0</v>
      </c>
      <c r="N115" s="9">
        <f t="shared" si="1"/>
        <v>24681.41</v>
      </c>
    </row>
    <row r="116" spans="1:14" s="6" customFormat="1" ht="20.100000000000001" customHeight="1" x14ac:dyDescent="0.2">
      <c r="A116" s="26">
        <f t="shared" si="2"/>
        <v>102</v>
      </c>
      <c r="B116" s="5" t="s">
        <v>96</v>
      </c>
      <c r="C116" s="8" t="s">
        <v>248</v>
      </c>
      <c r="D116" s="5" t="s">
        <v>11</v>
      </c>
      <c r="E116" s="9">
        <v>935</v>
      </c>
      <c r="F116" s="9">
        <v>7964.8899999999994</v>
      </c>
      <c r="G116" s="9">
        <v>729.11</v>
      </c>
      <c r="H116" s="9">
        <v>250</v>
      </c>
      <c r="I116" s="9">
        <v>475</v>
      </c>
      <c r="J116" s="9">
        <v>0</v>
      </c>
      <c r="K116" s="9">
        <v>0</v>
      </c>
      <c r="L116" s="9">
        <v>0</v>
      </c>
      <c r="M116" s="9">
        <v>289</v>
      </c>
      <c r="N116" s="9">
        <f t="shared" si="1"/>
        <v>10643</v>
      </c>
    </row>
    <row r="117" spans="1:14" s="6" customFormat="1" ht="20.100000000000001" customHeight="1" x14ac:dyDescent="0.2">
      <c r="A117" s="26">
        <f t="shared" si="2"/>
        <v>103</v>
      </c>
      <c r="B117" s="5" t="s">
        <v>97</v>
      </c>
      <c r="C117" s="8" t="s">
        <v>248</v>
      </c>
      <c r="D117" s="5" t="s">
        <v>3</v>
      </c>
      <c r="E117" s="9">
        <v>935</v>
      </c>
      <c r="F117" s="9">
        <v>8635.73</v>
      </c>
      <c r="G117" s="9">
        <v>780.29</v>
      </c>
      <c r="H117" s="9">
        <v>250</v>
      </c>
      <c r="I117" s="9">
        <v>475</v>
      </c>
      <c r="J117" s="9">
        <v>0</v>
      </c>
      <c r="K117" s="9">
        <v>0</v>
      </c>
      <c r="L117" s="9">
        <v>0</v>
      </c>
      <c r="M117" s="9">
        <v>266</v>
      </c>
      <c r="N117" s="9">
        <f t="shared" si="1"/>
        <v>11342.02</v>
      </c>
    </row>
    <row r="118" spans="1:14" s="6" customFormat="1" ht="20.100000000000001" customHeight="1" x14ac:dyDescent="0.2">
      <c r="A118" s="26">
        <f t="shared" si="2"/>
        <v>104</v>
      </c>
      <c r="B118" s="5" t="s">
        <v>98</v>
      </c>
      <c r="C118" s="8" t="s">
        <v>248</v>
      </c>
      <c r="D118" s="5" t="s">
        <v>2</v>
      </c>
      <c r="E118" s="9">
        <v>686</v>
      </c>
      <c r="F118" s="9">
        <v>5575.78</v>
      </c>
      <c r="G118" s="9">
        <v>491.95</v>
      </c>
      <c r="H118" s="9">
        <v>250</v>
      </c>
      <c r="I118" s="9">
        <v>475</v>
      </c>
      <c r="J118" s="9">
        <v>0</v>
      </c>
      <c r="K118" s="9">
        <v>0</v>
      </c>
      <c r="L118" s="9">
        <v>0</v>
      </c>
      <c r="M118" s="9">
        <v>0</v>
      </c>
      <c r="N118" s="9">
        <f t="shared" si="1"/>
        <v>7478.73</v>
      </c>
    </row>
    <row r="119" spans="1:14" s="6" customFormat="1" ht="20.100000000000001" customHeight="1" x14ac:dyDescent="0.2">
      <c r="A119" s="26">
        <f t="shared" si="2"/>
        <v>105</v>
      </c>
      <c r="B119" s="5" t="s">
        <v>99</v>
      </c>
      <c r="C119" s="8" t="s">
        <v>248</v>
      </c>
      <c r="D119" s="5" t="s">
        <v>3</v>
      </c>
      <c r="E119" s="9">
        <v>935</v>
      </c>
      <c r="F119" s="9">
        <v>7788.02</v>
      </c>
      <c r="G119" s="9">
        <v>652.4</v>
      </c>
      <c r="H119" s="9">
        <v>250</v>
      </c>
      <c r="I119" s="9">
        <v>400</v>
      </c>
      <c r="J119" s="9">
        <v>0</v>
      </c>
      <c r="K119" s="9">
        <v>0</v>
      </c>
      <c r="L119" s="9">
        <v>0</v>
      </c>
      <c r="M119" s="9">
        <v>0</v>
      </c>
      <c r="N119" s="9">
        <f t="shared" si="1"/>
        <v>10025.42</v>
      </c>
    </row>
    <row r="120" spans="1:14" s="6" customFormat="1" ht="20.100000000000001" customHeight="1" x14ac:dyDescent="0.2">
      <c r="A120" s="26">
        <v>106</v>
      </c>
      <c r="B120" s="27" t="s">
        <v>427</v>
      </c>
      <c r="C120" s="8" t="s">
        <v>248</v>
      </c>
      <c r="D120" s="5" t="s">
        <v>1</v>
      </c>
      <c r="E120" s="9">
        <v>2525.81</v>
      </c>
      <c r="F120" s="9">
        <v>16898.240000000002</v>
      </c>
      <c r="G120" s="9">
        <v>1528.31</v>
      </c>
      <c r="H120" s="9">
        <v>217.74</v>
      </c>
      <c r="I120" s="9">
        <v>0</v>
      </c>
      <c r="J120" s="9">
        <v>326.61</v>
      </c>
      <c r="K120" s="9">
        <v>0</v>
      </c>
      <c r="L120" s="9">
        <v>0</v>
      </c>
      <c r="M120" s="9">
        <v>0</v>
      </c>
      <c r="N120" s="9">
        <f>E120+F120+G120+H120+I120+J120+K120+L120+M120</f>
        <v>21496.710000000006</v>
      </c>
    </row>
    <row r="121" spans="1:14" s="6" customFormat="1" ht="20.100000000000001" customHeight="1" x14ac:dyDescent="0.2">
      <c r="A121" s="26">
        <v>107</v>
      </c>
      <c r="B121" s="5" t="s">
        <v>100</v>
      </c>
      <c r="C121" s="8" t="s">
        <v>248</v>
      </c>
      <c r="D121" s="5" t="s">
        <v>3</v>
      </c>
      <c r="E121" s="9">
        <v>935</v>
      </c>
      <c r="F121" s="9">
        <v>8477.33</v>
      </c>
      <c r="G121" s="9">
        <v>769.6</v>
      </c>
      <c r="H121" s="9">
        <v>250</v>
      </c>
      <c r="I121" s="9">
        <v>475</v>
      </c>
      <c r="J121" s="9">
        <v>0</v>
      </c>
      <c r="K121" s="9">
        <v>0</v>
      </c>
      <c r="L121" s="9">
        <v>0</v>
      </c>
      <c r="M121" s="9">
        <v>289</v>
      </c>
      <c r="N121" s="9">
        <f t="shared" si="1"/>
        <v>11195.93</v>
      </c>
    </row>
    <row r="122" spans="1:14" s="6" customFormat="1" ht="20.100000000000001" customHeight="1" x14ac:dyDescent="0.2">
      <c r="A122" s="26">
        <v>108</v>
      </c>
      <c r="B122" s="5" t="s">
        <v>101</v>
      </c>
      <c r="C122" s="8" t="s">
        <v>248</v>
      </c>
      <c r="D122" s="5" t="s">
        <v>7</v>
      </c>
      <c r="E122" s="9">
        <v>2375</v>
      </c>
      <c r="F122" s="9">
        <v>12411.59</v>
      </c>
      <c r="G122" s="9">
        <v>1233.6600000000001</v>
      </c>
      <c r="H122" s="9">
        <v>250</v>
      </c>
      <c r="I122" s="9">
        <v>475</v>
      </c>
      <c r="J122" s="9">
        <v>0</v>
      </c>
      <c r="K122" s="9">
        <v>0</v>
      </c>
      <c r="L122" s="9">
        <v>0</v>
      </c>
      <c r="M122" s="9">
        <v>414</v>
      </c>
      <c r="N122" s="9">
        <f t="shared" si="1"/>
        <v>17159.25</v>
      </c>
    </row>
    <row r="123" spans="1:14" s="6" customFormat="1" ht="20.100000000000001" customHeight="1" x14ac:dyDescent="0.2">
      <c r="A123" s="26">
        <v>109</v>
      </c>
      <c r="B123" s="5" t="s">
        <v>102</v>
      </c>
      <c r="C123" s="8" t="s">
        <v>248</v>
      </c>
      <c r="D123" s="5" t="s">
        <v>11</v>
      </c>
      <c r="E123" s="9">
        <v>935</v>
      </c>
      <c r="F123" s="9">
        <v>7538.65</v>
      </c>
      <c r="G123" s="9">
        <v>687.15</v>
      </c>
      <c r="H123" s="9">
        <v>250</v>
      </c>
      <c r="I123" s="9">
        <v>475</v>
      </c>
      <c r="J123" s="9">
        <v>0</v>
      </c>
      <c r="K123" s="9">
        <v>0</v>
      </c>
      <c r="L123" s="9">
        <v>0</v>
      </c>
      <c r="M123" s="9">
        <v>184</v>
      </c>
      <c r="N123" s="9">
        <f t="shared" si="1"/>
        <v>10069.799999999999</v>
      </c>
    </row>
    <row r="124" spans="1:14" s="6" customFormat="1" ht="20.100000000000001" customHeight="1" x14ac:dyDescent="0.2">
      <c r="A124" s="26">
        <v>110</v>
      </c>
      <c r="B124" s="5" t="s">
        <v>105</v>
      </c>
      <c r="C124" s="8" t="s">
        <v>248</v>
      </c>
      <c r="D124" s="5" t="s">
        <v>3</v>
      </c>
      <c r="E124" s="9">
        <v>935</v>
      </c>
      <c r="F124" s="9">
        <v>8186.07</v>
      </c>
      <c r="G124" s="9">
        <v>738.29</v>
      </c>
      <c r="H124" s="9">
        <v>250</v>
      </c>
      <c r="I124" s="9">
        <v>475</v>
      </c>
      <c r="J124" s="9">
        <v>0</v>
      </c>
      <c r="K124" s="9">
        <v>0</v>
      </c>
      <c r="L124" s="9">
        <v>0</v>
      </c>
      <c r="M124" s="9">
        <v>184</v>
      </c>
      <c r="N124" s="9">
        <f t="shared" si="1"/>
        <v>10768.36</v>
      </c>
    </row>
    <row r="125" spans="1:14" s="6" customFormat="1" ht="20.100000000000001" customHeight="1" x14ac:dyDescent="0.2">
      <c r="A125" s="26">
        <v>111</v>
      </c>
      <c r="B125" s="5" t="s">
        <v>266</v>
      </c>
      <c r="C125" s="8" t="s">
        <v>248</v>
      </c>
      <c r="D125" s="5" t="s">
        <v>13</v>
      </c>
      <c r="E125" s="9">
        <v>1178</v>
      </c>
      <c r="F125" s="9">
        <v>8928.34</v>
      </c>
      <c r="G125" s="9">
        <v>758.19</v>
      </c>
      <c r="H125" s="9">
        <v>250</v>
      </c>
      <c r="I125" s="9">
        <v>475</v>
      </c>
      <c r="J125" s="9">
        <v>0</v>
      </c>
      <c r="K125" s="9">
        <v>0</v>
      </c>
      <c r="L125" s="9">
        <v>0</v>
      </c>
      <c r="M125" s="9">
        <v>206</v>
      </c>
      <c r="N125" s="9">
        <f t="shared" si="1"/>
        <v>11795.53</v>
      </c>
    </row>
    <row r="126" spans="1:14" s="6" customFormat="1" ht="20.100000000000001" customHeight="1" x14ac:dyDescent="0.2">
      <c r="A126" s="26">
        <v>112</v>
      </c>
      <c r="B126" s="5" t="s">
        <v>106</v>
      </c>
      <c r="C126" s="8" t="s">
        <v>248</v>
      </c>
      <c r="D126" s="5" t="s">
        <v>153</v>
      </c>
      <c r="E126" s="9">
        <v>791</v>
      </c>
      <c r="F126" s="9">
        <v>6845.78</v>
      </c>
      <c r="G126" s="9">
        <v>600.57000000000005</v>
      </c>
      <c r="H126" s="9">
        <v>250</v>
      </c>
      <c r="I126" s="9">
        <v>475</v>
      </c>
      <c r="J126" s="9">
        <v>0</v>
      </c>
      <c r="K126" s="9">
        <v>0</v>
      </c>
      <c r="L126" s="9">
        <v>0</v>
      </c>
      <c r="M126" s="9">
        <v>0</v>
      </c>
      <c r="N126" s="9">
        <f t="shared" si="1"/>
        <v>8962.35</v>
      </c>
    </row>
    <row r="127" spans="1:14" s="6" customFormat="1" ht="20.100000000000001" customHeight="1" x14ac:dyDescent="0.2">
      <c r="A127" s="26">
        <v>113</v>
      </c>
      <c r="B127" s="5" t="s">
        <v>146</v>
      </c>
      <c r="C127" s="8" t="s">
        <v>248</v>
      </c>
      <c r="D127" s="5" t="s">
        <v>14</v>
      </c>
      <c r="E127" s="9">
        <v>712</v>
      </c>
      <c r="F127" s="9">
        <v>5653.66</v>
      </c>
      <c r="G127" s="9">
        <v>464.51</v>
      </c>
      <c r="H127" s="9">
        <v>250</v>
      </c>
      <c r="I127" s="9">
        <v>400</v>
      </c>
      <c r="J127" s="9">
        <v>0</v>
      </c>
      <c r="K127" s="9">
        <v>0</v>
      </c>
      <c r="L127" s="9">
        <v>0</v>
      </c>
      <c r="M127" s="9">
        <v>0</v>
      </c>
      <c r="N127" s="9">
        <f t="shared" si="1"/>
        <v>7480.17</v>
      </c>
    </row>
    <row r="128" spans="1:14" s="6" customFormat="1" ht="20.100000000000001" customHeight="1" x14ac:dyDescent="0.2">
      <c r="A128" s="26">
        <v>114</v>
      </c>
      <c r="B128" s="5" t="s">
        <v>190</v>
      </c>
      <c r="C128" s="8" t="s">
        <v>248</v>
      </c>
      <c r="D128" s="5" t="s">
        <v>10</v>
      </c>
      <c r="E128" s="9">
        <v>1081</v>
      </c>
      <c r="F128" s="9">
        <v>8562.99</v>
      </c>
      <c r="G128" s="9">
        <v>725.15</v>
      </c>
      <c r="H128" s="9">
        <v>250</v>
      </c>
      <c r="I128" s="9">
        <v>350</v>
      </c>
      <c r="J128" s="9">
        <v>0</v>
      </c>
      <c r="K128" s="9">
        <v>0</v>
      </c>
      <c r="L128" s="9">
        <v>0</v>
      </c>
      <c r="M128" s="9">
        <v>0</v>
      </c>
      <c r="N128" s="9">
        <f t="shared" si="1"/>
        <v>10969.14</v>
      </c>
    </row>
    <row r="129" spans="1:14" s="6" customFormat="1" ht="20.100000000000001" customHeight="1" x14ac:dyDescent="0.2">
      <c r="A129" s="26">
        <v>115</v>
      </c>
      <c r="B129" s="5" t="s">
        <v>156</v>
      </c>
      <c r="C129" s="8" t="s">
        <v>249</v>
      </c>
      <c r="D129" s="5" t="s">
        <v>19</v>
      </c>
      <c r="E129" s="10">
        <v>10475</v>
      </c>
      <c r="F129" s="10">
        <v>0</v>
      </c>
      <c r="G129" s="10">
        <v>0</v>
      </c>
      <c r="H129" s="10">
        <v>250</v>
      </c>
      <c r="I129" s="10">
        <v>0</v>
      </c>
      <c r="J129" s="10">
        <v>375</v>
      </c>
      <c r="K129" s="10">
        <v>0</v>
      </c>
      <c r="L129" s="10">
        <v>0</v>
      </c>
      <c r="M129" s="10">
        <v>0</v>
      </c>
      <c r="N129" s="10">
        <f>E129+F129+G129+H129+I129+J129+K129+M129</f>
        <v>11100</v>
      </c>
    </row>
    <row r="130" spans="1:14" s="6" customFormat="1" ht="20.100000000000001" customHeight="1" x14ac:dyDescent="0.2">
      <c r="A130" s="26">
        <v>116</v>
      </c>
      <c r="B130" s="5" t="s">
        <v>107</v>
      </c>
      <c r="C130" s="8" t="s">
        <v>249</v>
      </c>
      <c r="D130" s="5" t="s">
        <v>17</v>
      </c>
      <c r="E130" s="10">
        <v>4450</v>
      </c>
      <c r="F130" s="10">
        <v>0</v>
      </c>
      <c r="G130" s="10">
        <v>0</v>
      </c>
      <c r="H130" s="10">
        <v>250</v>
      </c>
      <c r="I130" s="10">
        <v>145</v>
      </c>
      <c r="J130" s="10">
        <v>0</v>
      </c>
      <c r="K130" s="10">
        <v>0</v>
      </c>
      <c r="L130" s="10">
        <v>0</v>
      </c>
      <c r="M130" s="10">
        <v>0</v>
      </c>
      <c r="N130" s="10">
        <f t="shared" ref="N130:N165" si="3">SUM(E130:M130)</f>
        <v>4845</v>
      </c>
    </row>
    <row r="131" spans="1:14" s="6" customFormat="1" ht="20.100000000000001" customHeight="1" x14ac:dyDescent="0.2">
      <c r="A131" s="26">
        <v>117</v>
      </c>
      <c r="B131" s="5" t="s">
        <v>369</v>
      </c>
      <c r="C131" s="8" t="s">
        <v>249</v>
      </c>
      <c r="D131" s="5" t="s">
        <v>17</v>
      </c>
      <c r="E131" s="10">
        <v>4450</v>
      </c>
      <c r="F131" s="10">
        <v>0</v>
      </c>
      <c r="G131" s="10">
        <v>0</v>
      </c>
      <c r="H131" s="10">
        <v>250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f>SUM(E131:M131)</f>
        <v>4700</v>
      </c>
    </row>
    <row r="132" spans="1:14" s="6" customFormat="1" ht="20.100000000000001" customHeight="1" x14ac:dyDescent="0.2">
      <c r="A132" s="26">
        <v>118</v>
      </c>
      <c r="B132" s="5" t="s">
        <v>227</v>
      </c>
      <c r="C132" s="8" t="s">
        <v>249</v>
      </c>
      <c r="D132" s="5" t="s">
        <v>18</v>
      </c>
      <c r="E132" s="10">
        <v>6450</v>
      </c>
      <c r="F132" s="10">
        <v>0</v>
      </c>
      <c r="G132" s="10">
        <v>0</v>
      </c>
      <c r="H132" s="10">
        <v>250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f t="shared" si="3"/>
        <v>6700</v>
      </c>
    </row>
    <row r="133" spans="1:14" s="6" customFormat="1" ht="20.100000000000001" customHeight="1" x14ac:dyDescent="0.2">
      <c r="A133" s="26">
        <v>119</v>
      </c>
      <c r="B133" s="5" t="s">
        <v>109</v>
      </c>
      <c r="C133" s="8" t="s">
        <v>249</v>
      </c>
      <c r="D133" s="5" t="s">
        <v>18</v>
      </c>
      <c r="E133" s="10">
        <v>6450</v>
      </c>
      <c r="F133" s="10">
        <v>0</v>
      </c>
      <c r="G133" s="10">
        <v>0</v>
      </c>
      <c r="H133" s="10">
        <v>250</v>
      </c>
      <c r="I133" s="10">
        <v>145</v>
      </c>
      <c r="J133" s="10">
        <v>0</v>
      </c>
      <c r="K133" s="10">
        <v>0</v>
      </c>
      <c r="L133" s="10">
        <v>0</v>
      </c>
      <c r="M133" s="10">
        <v>0</v>
      </c>
      <c r="N133" s="10">
        <f t="shared" si="3"/>
        <v>6845</v>
      </c>
    </row>
    <row r="134" spans="1:14" s="6" customFormat="1" ht="20.100000000000001" customHeight="1" x14ac:dyDescent="0.2">
      <c r="A134" s="26">
        <v>120</v>
      </c>
      <c r="B134" s="5" t="s">
        <v>108</v>
      </c>
      <c r="C134" s="8" t="s">
        <v>249</v>
      </c>
      <c r="D134" s="5" t="s">
        <v>18</v>
      </c>
      <c r="E134" s="10">
        <v>6450</v>
      </c>
      <c r="F134" s="10">
        <v>0</v>
      </c>
      <c r="G134" s="10">
        <v>0</v>
      </c>
      <c r="H134" s="10">
        <v>250</v>
      </c>
      <c r="I134" s="10">
        <v>145</v>
      </c>
      <c r="J134" s="10">
        <v>0</v>
      </c>
      <c r="K134" s="10">
        <v>0</v>
      </c>
      <c r="L134" s="10">
        <v>0</v>
      </c>
      <c r="M134" s="10">
        <v>0</v>
      </c>
      <c r="N134" s="10">
        <f t="shared" si="3"/>
        <v>6845</v>
      </c>
    </row>
    <row r="135" spans="1:14" s="6" customFormat="1" ht="20.100000000000001" customHeight="1" x14ac:dyDescent="0.2">
      <c r="A135" s="26">
        <v>121</v>
      </c>
      <c r="B135" s="27" t="s">
        <v>380</v>
      </c>
      <c r="C135" s="8" t="s">
        <v>249</v>
      </c>
      <c r="D135" s="5" t="s">
        <v>18</v>
      </c>
      <c r="E135" s="10">
        <v>6450</v>
      </c>
      <c r="F135" s="10">
        <v>0</v>
      </c>
      <c r="G135" s="10">
        <v>0</v>
      </c>
      <c r="H135" s="10">
        <v>250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f>SUM(E135:M135)</f>
        <v>6700</v>
      </c>
    </row>
    <row r="136" spans="1:14" s="6" customFormat="1" ht="20.100000000000001" customHeight="1" x14ac:dyDescent="0.2">
      <c r="A136" s="26">
        <v>122</v>
      </c>
      <c r="B136" s="5" t="s">
        <v>323</v>
      </c>
      <c r="C136" s="8" t="s">
        <v>249</v>
      </c>
      <c r="D136" s="5" t="s">
        <v>19</v>
      </c>
      <c r="E136" s="10">
        <v>10475</v>
      </c>
      <c r="F136" s="10">
        <v>0</v>
      </c>
      <c r="G136" s="10">
        <v>0</v>
      </c>
      <c r="H136" s="10">
        <v>250</v>
      </c>
      <c r="I136" s="10">
        <v>0</v>
      </c>
      <c r="J136" s="10">
        <v>375</v>
      </c>
      <c r="K136" s="10">
        <v>0</v>
      </c>
      <c r="L136" s="10">
        <v>0</v>
      </c>
      <c r="M136" s="10">
        <v>0</v>
      </c>
      <c r="N136" s="10">
        <f>E136+F136+G136+H136+I136+J136+K136+M136</f>
        <v>11100</v>
      </c>
    </row>
    <row r="137" spans="1:14" s="6" customFormat="1" ht="20.100000000000001" customHeight="1" x14ac:dyDescent="0.2">
      <c r="A137" s="26">
        <v>123</v>
      </c>
      <c r="B137" s="5" t="s">
        <v>318</v>
      </c>
      <c r="C137" s="8" t="s">
        <v>249</v>
      </c>
      <c r="D137" s="5" t="s">
        <v>17</v>
      </c>
      <c r="E137" s="10">
        <v>4450</v>
      </c>
      <c r="F137" s="10">
        <v>0</v>
      </c>
      <c r="G137" s="10">
        <v>0</v>
      </c>
      <c r="H137" s="10">
        <v>250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f>SUM(E137:M137)</f>
        <v>4700</v>
      </c>
    </row>
    <row r="138" spans="1:14" s="6" customFormat="1" ht="20.100000000000001" customHeight="1" x14ac:dyDescent="0.2">
      <c r="A138" s="26">
        <v>124</v>
      </c>
      <c r="B138" s="5" t="s">
        <v>215</v>
      </c>
      <c r="C138" s="8" t="s">
        <v>249</v>
      </c>
      <c r="D138" s="5" t="s">
        <v>18</v>
      </c>
      <c r="E138" s="10">
        <v>6450</v>
      </c>
      <c r="F138" s="10">
        <v>0</v>
      </c>
      <c r="G138" s="10">
        <v>0</v>
      </c>
      <c r="H138" s="10">
        <v>250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f t="shared" si="3"/>
        <v>6700</v>
      </c>
    </row>
    <row r="139" spans="1:14" s="6" customFormat="1" ht="20.100000000000001" customHeight="1" x14ac:dyDescent="0.2">
      <c r="A139" s="26">
        <f t="shared" si="2"/>
        <v>125</v>
      </c>
      <c r="B139" s="27" t="s">
        <v>397</v>
      </c>
      <c r="C139" s="8" t="s">
        <v>249</v>
      </c>
      <c r="D139" s="5" t="s">
        <v>19</v>
      </c>
      <c r="E139" s="10">
        <v>10475</v>
      </c>
      <c r="F139" s="10">
        <v>0</v>
      </c>
      <c r="G139" s="10">
        <v>0</v>
      </c>
      <c r="H139" s="10">
        <v>250</v>
      </c>
      <c r="I139" s="10">
        <v>0</v>
      </c>
      <c r="J139" s="10">
        <v>375</v>
      </c>
      <c r="K139" s="10">
        <v>0</v>
      </c>
      <c r="L139" s="10">
        <v>0</v>
      </c>
      <c r="M139" s="10">
        <v>0</v>
      </c>
      <c r="N139" s="10">
        <f t="shared" si="3"/>
        <v>11100</v>
      </c>
    </row>
    <row r="140" spans="1:14" s="6" customFormat="1" ht="20.100000000000001" customHeight="1" x14ac:dyDescent="0.2">
      <c r="A140" s="26">
        <f t="shared" si="2"/>
        <v>126</v>
      </c>
      <c r="B140" s="5" t="s">
        <v>233</v>
      </c>
      <c r="C140" s="8" t="s">
        <v>249</v>
      </c>
      <c r="D140" s="5" t="s">
        <v>18</v>
      </c>
      <c r="E140" s="10">
        <v>6450</v>
      </c>
      <c r="F140" s="10">
        <v>0</v>
      </c>
      <c r="G140" s="10">
        <v>0</v>
      </c>
      <c r="H140" s="10">
        <v>250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f t="shared" si="3"/>
        <v>6700</v>
      </c>
    </row>
    <row r="141" spans="1:14" s="6" customFormat="1" ht="20.100000000000001" customHeight="1" x14ac:dyDescent="0.2">
      <c r="A141" s="26">
        <f t="shared" si="2"/>
        <v>127</v>
      </c>
      <c r="B141" s="5" t="s">
        <v>240</v>
      </c>
      <c r="C141" s="8" t="s">
        <v>249</v>
      </c>
      <c r="D141" s="5" t="s">
        <v>18</v>
      </c>
      <c r="E141" s="10">
        <v>6450</v>
      </c>
      <c r="F141" s="10">
        <v>0</v>
      </c>
      <c r="G141" s="10">
        <v>0</v>
      </c>
      <c r="H141" s="10">
        <v>250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f t="shared" si="3"/>
        <v>6700</v>
      </c>
    </row>
    <row r="142" spans="1:14" s="6" customFormat="1" ht="20.100000000000001" customHeight="1" x14ac:dyDescent="0.2">
      <c r="A142" s="26">
        <f t="shared" si="2"/>
        <v>128</v>
      </c>
      <c r="B142" s="5" t="s">
        <v>273</v>
      </c>
      <c r="C142" s="8" t="s">
        <v>249</v>
      </c>
      <c r="D142" s="5" t="s">
        <v>18</v>
      </c>
      <c r="E142" s="10">
        <v>6450</v>
      </c>
      <c r="F142" s="10">
        <v>0</v>
      </c>
      <c r="G142" s="10">
        <v>0</v>
      </c>
      <c r="H142" s="10">
        <v>250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f>SUM(E142:M142)</f>
        <v>6700</v>
      </c>
    </row>
    <row r="143" spans="1:14" s="6" customFormat="1" ht="20.100000000000001" customHeight="1" x14ac:dyDescent="0.2">
      <c r="A143" s="26">
        <f t="shared" si="2"/>
        <v>129</v>
      </c>
      <c r="B143" s="27" t="s">
        <v>324</v>
      </c>
      <c r="C143" s="8" t="s">
        <v>249</v>
      </c>
      <c r="D143" s="5" t="s">
        <v>19</v>
      </c>
      <c r="E143" s="10">
        <v>10475</v>
      </c>
      <c r="F143" s="10">
        <v>0</v>
      </c>
      <c r="G143" s="10">
        <v>0</v>
      </c>
      <c r="H143" s="10">
        <v>250</v>
      </c>
      <c r="I143" s="10">
        <v>0</v>
      </c>
      <c r="J143" s="10">
        <v>375</v>
      </c>
      <c r="K143" s="10">
        <v>0</v>
      </c>
      <c r="L143" s="10">
        <v>0</v>
      </c>
      <c r="M143" s="10">
        <v>0</v>
      </c>
      <c r="N143" s="10">
        <f>SUM(E143:M143)</f>
        <v>11100</v>
      </c>
    </row>
    <row r="144" spans="1:14" s="6" customFormat="1" ht="20.100000000000001" customHeight="1" x14ac:dyDescent="0.2">
      <c r="A144" s="26">
        <f t="shared" si="2"/>
        <v>130</v>
      </c>
      <c r="B144" s="5" t="s">
        <v>147</v>
      </c>
      <c r="C144" s="8" t="s">
        <v>249</v>
      </c>
      <c r="D144" s="5" t="s">
        <v>19</v>
      </c>
      <c r="E144" s="10">
        <v>10475</v>
      </c>
      <c r="F144" s="10">
        <v>0</v>
      </c>
      <c r="G144" s="10">
        <v>0</v>
      </c>
      <c r="H144" s="10">
        <v>250</v>
      </c>
      <c r="I144" s="10">
        <v>0</v>
      </c>
      <c r="J144" s="10">
        <v>375</v>
      </c>
      <c r="K144" s="10">
        <v>0</v>
      </c>
      <c r="L144" s="10">
        <v>0</v>
      </c>
      <c r="M144" s="10">
        <v>0</v>
      </c>
      <c r="N144" s="10">
        <f t="shared" si="3"/>
        <v>11100</v>
      </c>
    </row>
    <row r="145" spans="1:14" s="6" customFormat="1" ht="20.100000000000001" customHeight="1" x14ac:dyDescent="0.2">
      <c r="A145" s="26">
        <f t="shared" ref="A145:A205" si="4">+A144+1</f>
        <v>131</v>
      </c>
      <c r="B145" s="5" t="s">
        <v>167</v>
      </c>
      <c r="C145" s="8" t="s">
        <v>249</v>
      </c>
      <c r="D145" s="5" t="s">
        <v>17</v>
      </c>
      <c r="E145" s="10">
        <v>4450</v>
      </c>
      <c r="F145" s="10">
        <v>0</v>
      </c>
      <c r="G145" s="10">
        <v>0</v>
      </c>
      <c r="H145" s="10">
        <v>250</v>
      </c>
      <c r="I145" s="10">
        <v>145</v>
      </c>
      <c r="J145" s="10">
        <v>0</v>
      </c>
      <c r="K145" s="10">
        <v>0</v>
      </c>
      <c r="L145" s="10">
        <v>0</v>
      </c>
      <c r="M145" s="10">
        <v>0</v>
      </c>
      <c r="N145" s="10">
        <f t="shared" si="3"/>
        <v>4845</v>
      </c>
    </row>
    <row r="146" spans="1:14" s="6" customFormat="1" ht="20.100000000000001" customHeight="1" x14ac:dyDescent="0.2">
      <c r="A146" s="26">
        <f t="shared" si="4"/>
        <v>132</v>
      </c>
      <c r="B146" s="5" t="s">
        <v>157</v>
      </c>
      <c r="C146" s="8" t="s">
        <v>249</v>
      </c>
      <c r="D146" s="5" t="s">
        <v>16</v>
      </c>
      <c r="E146" s="10">
        <v>3473.05</v>
      </c>
      <c r="F146" s="10">
        <v>0</v>
      </c>
      <c r="G146" s="10">
        <v>0</v>
      </c>
      <c r="H146" s="10">
        <v>250</v>
      </c>
      <c r="I146" s="10">
        <v>145</v>
      </c>
      <c r="J146" s="10">
        <v>0</v>
      </c>
      <c r="K146" s="10">
        <v>0</v>
      </c>
      <c r="L146" s="10">
        <v>0</v>
      </c>
      <c r="M146" s="10">
        <v>0</v>
      </c>
      <c r="N146" s="10">
        <f t="shared" si="3"/>
        <v>3868.05</v>
      </c>
    </row>
    <row r="147" spans="1:14" s="6" customFormat="1" ht="20.100000000000001" customHeight="1" x14ac:dyDescent="0.2">
      <c r="A147" s="26">
        <f t="shared" si="4"/>
        <v>133</v>
      </c>
      <c r="B147" s="5" t="s">
        <v>382</v>
      </c>
      <c r="C147" s="8" t="s">
        <v>249</v>
      </c>
      <c r="D147" s="5" t="s">
        <v>16</v>
      </c>
      <c r="E147" s="10">
        <v>3473.05</v>
      </c>
      <c r="F147" s="10">
        <v>0</v>
      </c>
      <c r="G147" s="10">
        <v>0</v>
      </c>
      <c r="H147" s="10">
        <v>250</v>
      </c>
      <c r="I147" s="10">
        <v>145</v>
      </c>
      <c r="J147" s="10">
        <v>0</v>
      </c>
      <c r="K147" s="10">
        <v>0</v>
      </c>
      <c r="L147" s="10">
        <v>0</v>
      </c>
      <c r="M147" s="10">
        <v>0</v>
      </c>
      <c r="N147" s="10">
        <f t="shared" si="3"/>
        <v>3868.05</v>
      </c>
    </row>
    <row r="148" spans="1:14" s="6" customFormat="1" ht="20.100000000000001" customHeight="1" x14ac:dyDescent="0.2">
      <c r="A148" s="26">
        <f t="shared" si="4"/>
        <v>134</v>
      </c>
      <c r="B148" s="5" t="s">
        <v>423</v>
      </c>
      <c r="C148" s="8" t="s">
        <v>249</v>
      </c>
      <c r="D148" s="5" t="s">
        <v>19</v>
      </c>
      <c r="E148" s="10">
        <v>10475</v>
      </c>
      <c r="F148" s="10">
        <v>0</v>
      </c>
      <c r="G148" s="10">
        <v>0</v>
      </c>
      <c r="H148" s="10">
        <v>250</v>
      </c>
      <c r="I148" s="10">
        <v>0</v>
      </c>
      <c r="J148" s="10">
        <v>375</v>
      </c>
      <c r="K148" s="10">
        <v>0</v>
      </c>
      <c r="L148" s="10">
        <v>0</v>
      </c>
      <c r="M148" s="10">
        <v>0</v>
      </c>
      <c r="N148" s="10">
        <f t="shared" si="3"/>
        <v>11100</v>
      </c>
    </row>
    <row r="149" spans="1:14" s="6" customFormat="1" ht="20.100000000000001" customHeight="1" x14ac:dyDescent="0.2">
      <c r="A149" s="26">
        <f t="shared" si="4"/>
        <v>135</v>
      </c>
      <c r="B149" s="27" t="s">
        <v>374</v>
      </c>
      <c r="C149" s="8" t="s">
        <v>249</v>
      </c>
      <c r="D149" s="5" t="s">
        <v>375</v>
      </c>
      <c r="E149" s="10">
        <v>15775</v>
      </c>
      <c r="F149" s="10">
        <v>0</v>
      </c>
      <c r="G149" s="10">
        <v>0</v>
      </c>
      <c r="H149" s="10">
        <v>250</v>
      </c>
      <c r="I149" s="10">
        <v>0</v>
      </c>
      <c r="J149" s="10">
        <v>375</v>
      </c>
      <c r="K149" s="10">
        <v>0</v>
      </c>
      <c r="L149" s="10">
        <v>0</v>
      </c>
      <c r="M149" s="10">
        <v>0</v>
      </c>
      <c r="N149" s="10">
        <f>SUM(E149:M149)</f>
        <v>16400</v>
      </c>
    </row>
    <row r="150" spans="1:14" s="6" customFormat="1" ht="20.100000000000001" customHeight="1" x14ac:dyDescent="0.2">
      <c r="A150" s="26">
        <f t="shared" si="4"/>
        <v>136</v>
      </c>
      <c r="B150" s="27" t="s">
        <v>396</v>
      </c>
      <c r="C150" s="8" t="s">
        <v>249</v>
      </c>
      <c r="D150" s="5" t="s">
        <v>17</v>
      </c>
      <c r="E150" s="10">
        <v>4450</v>
      </c>
      <c r="F150" s="10">
        <v>0</v>
      </c>
      <c r="G150" s="10">
        <v>0</v>
      </c>
      <c r="H150" s="10">
        <v>250</v>
      </c>
      <c r="I150" s="10">
        <v>145</v>
      </c>
      <c r="J150" s="10">
        <v>0</v>
      </c>
      <c r="K150" s="10">
        <v>0</v>
      </c>
      <c r="L150" s="10">
        <v>0</v>
      </c>
      <c r="M150" s="10">
        <v>0</v>
      </c>
      <c r="N150" s="10">
        <f>SUM(E150:M150)</f>
        <v>4845</v>
      </c>
    </row>
    <row r="151" spans="1:14" s="6" customFormat="1" ht="20.100000000000001" customHeight="1" x14ac:dyDescent="0.2">
      <c r="A151" s="26">
        <v>137</v>
      </c>
      <c r="B151" s="5" t="s">
        <v>347</v>
      </c>
      <c r="C151" s="8" t="s">
        <v>249</v>
      </c>
      <c r="D151" s="5" t="s">
        <v>18</v>
      </c>
      <c r="E151" s="10">
        <v>6450</v>
      </c>
      <c r="F151" s="10">
        <v>0</v>
      </c>
      <c r="G151" s="10">
        <v>0</v>
      </c>
      <c r="H151" s="10">
        <v>250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f>SUM(E151:M151)</f>
        <v>6700</v>
      </c>
    </row>
    <row r="152" spans="1:14" s="6" customFormat="1" ht="20.100000000000001" customHeight="1" x14ac:dyDescent="0.2">
      <c r="A152" s="26">
        <v>138</v>
      </c>
      <c r="B152" s="5" t="s">
        <v>160</v>
      </c>
      <c r="C152" s="8" t="s">
        <v>249</v>
      </c>
      <c r="D152" s="5" t="s">
        <v>19</v>
      </c>
      <c r="E152" s="10">
        <v>10475</v>
      </c>
      <c r="F152" s="10">
        <v>0</v>
      </c>
      <c r="G152" s="10">
        <v>0</v>
      </c>
      <c r="H152" s="10">
        <v>250</v>
      </c>
      <c r="I152" s="10">
        <v>0</v>
      </c>
      <c r="J152" s="10">
        <v>375</v>
      </c>
      <c r="K152" s="10">
        <v>0</v>
      </c>
      <c r="L152" s="10">
        <v>0</v>
      </c>
      <c r="M152" s="10">
        <v>0</v>
      </c>
      <c r="N152" s="10">
        <f t="shared" si="3"/>
        <v>11100</v>
      </c>
    </row>
    <row r="153" spans="1:14" s="6" customFormat="1" ht="20.100000000000001" customHeight="1" x14ac:dyDescent="0.2">
      <c r="A153" s="26">
        <f t="shared" si="4"/>
        <v>139</v>
      </c>
      <c r="B153" s="5" t="s">
        <v>420</v>
      </c>
      <c r="C153" s="8" t="s">
        <v>249</v>
      </c>
      <c r="D153" s="5" t="s">
        <v>16</v>
      </c>
      <c r="E153" s="10">
        <v>3473.05</v>
      </c>
      <c r="F153" s="10">
        <v>0</v>
      </c>
      <c r="G153" s="10">
        <v>0</v>
      </c>
      <c r="H153" s="10">
        <v>250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f t="shared" ref="N153" si="5">SUM(E153:M153)</f>
        <v>3723.05</v>
      </c>
    </row>
    <row r="154" spans="1:14" s="6" customFormat="1" ht="20.100000000000001" customHeight="1" x14ac:dyDescent="0.2">
      <c r="A154" s="26">
        <f t="shared" si="4"/>
        <v>140</v>
      </c>
      <c r="B154" s="5" t="s">
        <v>259</v>
      </c>
      <c r="C154" s="8" t="s">
        <v>249</v>
      </c>
      <c r="D154" s="5" t="s">
        <v>18</v>
      </c>
      <c r="E154" s="10">
        <v>6450</v>
      </c>
      <c r="F154" s="10">
        <v>0</v>
      </c>
      <c r="G154" s="10">
        <v>0</v>
      </c>
      <c r="H154" s="10">
        <v>250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f>SUM(E154:M154)</f>
        <v>6700</v>
      </c>
    </row>
    <row r="155" spans="1:14" s="6" customFormat="1" ht="20.100000000000001" customHeight="1" x14ac:dyDescent="0.2">
      <c r="A155" s="26">
        <f t="shared" si="4"/>
        <v>141</v>
      </c>
      <c r="B155" s="5" t="s">
        <v>268</v>
      </c>
      <c r="C155" s="8" t="s">
        <v>249</v>
      </c>
      <c r="D155" s="5" t="s">
        <v>16</v>
      </c>
      <c r="E155" s="10">
        <v>3473.05</v>
      </c>
      <c r="F155" s="10">
        <v>0</v>
      </c>
      <c r="G155" s="10">
        <v>0</v>
      </c>
      <c r="H155" s="10">
        <v>250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f>SUM(E155:M155)</f>
        <v>3723.05</v>
      </c>
    </row>
    <row r="156" spans="1:14" s="6" customFormat="1" ht="20.100000000000001" customHeight="1" x14ac:dyDescent="0.2">
      <c r="A156" s="26">
        <f t="shared" si="4"/>
        <v>142</v>
      </c>
      <c r="B156" s="5" t="s">
        <v>161</v>
      </c>
      <c r="C156" s="8" t="s">
        <v>249</v>
      </c>
      <c r="D156" s="5" t="s">
        <v>18</v>
      </c>
      <c r="E156" s="10">
        <v>6450</v>
      </c>
      <c r="F156" s="10">
        <v>0</v>
      </c>
      <c r="G156" s="10">
        <v>0</v>
      </c>
      <c r="H156" s="10">
        <v>250</v>
      </c>
      <c r="I156" s="10">
        <v>145</v>
      </c>
      <c r="J156" s="10">
        <v>0</v>
      </c>
      <c r="K156" s="10">
        <v>0</v>
      </c>
      <c r="L156" s="10">
        <v>0</v>
      </c>
      <c r="M156" s="10">
        <v>0</v>
      </c>
      <c r="N156" s="10">
        <f t="shared" si="3"/>
        <v>6845</v>
      </c>
    </row>
    <row r="157" spans="1:14" s="6" customFormat="1" ht="20.100000000000001" customHeight="1" x14ac:dyDescent="0.2">
      <c r="A157" s="26">
        <f t="shared" si="4"/>
        <v>143</v>
      </c>
      <c r="B157" s="5" t="s">
        <v>298</v>
      </c>
      <c r="C157" s="8" t="s">
        <v>249</v>
      </c>
      <c r="D157" s="5" t="s">
        <v>18</v>
      </c>
      <c r="E157" s="10">
        <v>6450</v>
      </c>
      <c r="F157" s="10">
        <v>0</v>
      </c>
      <c r="G157" s="10">
        <v>0</v>
      </c>
      <c r="H157" s="10">
        <v>250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f>SUM(E157:M157)</f>
        <v>6700</v>
      </c>
    </row>
    <row r="158" spans="1:14" s="6" customFormat="1" ht="20.100000000000001" customHeight="1" x14ac:dyDescent="0.2">
      <c r="A158" s="26">
        <f t="shared" si="4"/>
        <v>144</v>
      </c>
      <c r="B158" s="5" t="s">
        <v>214</v>
      </c>
      <c r="C158" s="8" t="s">
        <v>249</v>
      </c>
      <c r="D158" s="5" t="s">
        <v>18</v>
      </c>
      <c r="E158" s="10">
        <v>6450</v>
      </c>
      <c r="F158" s="10">
        <v>0</v>
      </c>
      <c r="G158" s="10">
        <v>0</v>
      </c>
      <c r="H158" s="10">
        <v>250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f t="shared" si="3"/>
        <v>6700</v>
      </c>
    </row>
    <row r="159" spans="1:14" s="6" customFormat="1" ht="20.100000000000001" customHeight="1" x14ac:dyDescent="0.2">
      <c r="A159" s="26">
        <f t="shared" si="4"/>
        <v>145</v>
      </c>
      <c r="B159" s="5" t="s">
        <v>213</v>
      </c>
      <c r="C159" s="8" t="s">
        <v>249</v>
      </c>
      <c r="D159" s="5" t="s">
        <v>16</v>
      </c>
      <c r="E159" s="10">
        <v>3473.05</v>
      </c>
      <c r="F159" s="10">
        <v>0</v>
      </c>
      <c r="G159" s="10">
        <v>0</v>
      </c>
      <c r="H159" s="10">
        <v>250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f>SUM(E159:M159)</f>
        <v>3723.05</v>
      </c>
    </row>
    <row r="160" spans="1:14" s="6" customFormat="1" ht="20.100000000000001" customHeight="1" x14ac:dyDescent="0.2">
      <c r="A160" s="26">
        <f t="shared" si="4"/>
        <v>146</v>
      </c>
      <c r="B160" s="5" t="s">
        <v>406</v>
      </c>
      <c r="C160" s="8" t="s">
        <v>249</v>
      </c>
      <c r="D160" s="5" t="s">
        <v>18</v>
      </c>
      <c r="E160" s="10">
        <v>6450</v>
      </c>
      <c r="F160" s="10">
        <v>0</v>
      </c>
      <c r="G160" s="10">
        <v>0</v>
      </c>
      <c r="H160" s="10">
        <v>250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f t="shared" ref="N160" si="6">SUM(E160:M160)</f>
        <v>6700</v>
      </c>
    </row>
    <row r="161" spans="1:14" s="6" customFormat="1" ht="20.100000000000001" customHeight="1" x14ac:dyDescent="0.2">
      <c r="A161" s="26">
        <f t="shared" si="4"/>
        <v>147</v>
      </c>
      <c r="B161" s="27" t="s">
        <v>327</v>
      </c>
      <c r="C161" s="8" t="s">
        <v>249</v>
      </c>
      <c r="D161" s="5" t="s">
        <v>18</v>
      </c>
      <c r="E161" s="10">
        <v>6450</v>
      </c>
      <c r="F161" s="10">
        <v>0</v>
      </c>
      <c r="G161" s="10">
        <v>0</v>
      </c>
      <c r="H161" s="10">
        <v>250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f>SUM(E161:M161)</f>
        <v>6700</v>
      </c>
    </row>
    <row r="162" spans="1:14" s="6" customFormat="1" ht="20.100000000000001" customHeight="1" x14ac:dyDescent="0.2">
      <c r="A162" s="26">
        <f t="shared" si="4"/>
        <v>148</v>
      </c>
      <c r="B162" s="5" t="s">
        <v>319</v>
      </c>
      <c r="C162" s="8" t="s">
        <v>249</v>
      </c>
      <c r="D162" s="5" t="s">
        <v>17</v>
      </c>
      <c r="E162" s="10">
        <v>4450</v>
      </c>
      <c r="F162" s="10">
        <v>0</v>
      </c>
      <c r="G162" s="10">
        <v>0</v>
      </c>
      <c r="H162" s="10">
        <v>250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f>SUM(E162:M162)</f>
        <v>4700</v>
      </c>
    </row>
    <row r="163" spans="1:14" s="6" customFormat="1" ht="20.100000000000001" customHeight="1" x14ac:dyDescent="0.2">
      <c r="A163" s="26">
        <f t="shared" si="4"/>
        <v>149</v>
      </c>
      <c r="B163" s="5" t="s">
        <v>422</v>
      </c>
      <c r="C163" s="8" t="s">
        <v>249</v>
      </c>
      <c r="D163" s="5" t="s">
        <v>18</v>
      </c>
      <c r="E163" s="10">
        <v>6450</v>
      </c>
      <c r="F163" s="10">
        <v>0</v>
      </c>
      <c r="G163" s="10">
        <v>0</v>
      </c>
      <c r="H163" s="10">
        <v>250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f>SUM(E163:M163)</f>
        <v>6700</v>
      </c>
    </row>
    <row r="164" spans="1:14" s="6" customFormat="1" ht="20.100000000000001" customHeight="1" x14ac:dyDescent="0.2">
      <c r="A164" s="26">
        <f t="shared" si="4"/>
        <v>150</v>
      </c>
      <c r="B164" s="5" t="s">
        <v>246</v>
      </c>
      <c r="C164" s="8" t="s">
        <v>249</v>
      </c>
      <c r="D164" s="5" t="s">
        <v>18</v>
      </c>
      <c r="E164" s="10">
        <v>6450</v>
      </c>
      <c r="F164" s="10">
        <v>0</v>
      </c>
      <c r="G164" s="10">
        <v>0</v>
      </c>
      <c r="H164" s="10">
        <v>250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f>SUM(E164:M164)</f>
        <v>6700</v>
      </c>
    </row>
    <row r="165" spans="1:14" s="6" customFormat="1" ht="20.100000000000001" customHeight="1" x14ac:dyDescent="0.2">
      <c r="A165" s="26">
        <f t="shared" si="4"/>
        <v>151</v>
      </c>
      <c r="B165" s="5" t="s">
        <v>112</v>
      </c>
      <c r="C165" s="8" t="s">
        <v>249</v>
      </c>
      <c r="D165" s="5" t="s">
        <v>18</v>
      </c>
      <c r="E165" s="10">
        <v>6450</v>
      </c>
      <c r="F165" s="10">
        <v>0</v>
      </c>
      <c r="G165" s="10">
        <v>0</v>
      </c>
      <c r="H165" s="10">
        <v>250</v>
      </c>
      <c r="I165" s="10">
        <v>145</v>
      </c>
      <c r="J165" s="10">
        <v>0</v>
      </c>
      <c r="K165" s="10">
        <v>0</v>
      </c>
      <c r="L165" s="10">
        <v>0</v>
      </c>
      <c r="M165" s="10">
        <v>0</v>
      </c>
      <c r="N165" s="10">
        <f t="shared" si="3"/>
        <v>6845</v>
      </c>
    </row>
    <row r="166" spans="1:14" s="6" customFormat="1" ht="20.100000000000001" customHeight="1" x14ac:dyDescent="0.2">
      <c r="A166" s="26">
        <v>152</v>
      </c>
      <c r="B166" s="27" t="s">
        <v>398</v>
      </c>
      <c r="C166" s="8" t="s">
        <v>249</v>
      </c>
      <c r="D166" s="5" t="s">
        <v>19</v>
      </c>
      <c r="E166" s="10">
        <v>10475</v>
      </c>
      <c r="F166" s="10">
        <v>0</v>
      </c>
      <c r="G166" s="10">
        <v>0</v>
      </c>
      <c r="H166" s="10">
        <v>250</v>
      </c>
      <c r="I166" s="10">
        <v>0</v>
      </c>
      <c r="J166" s="10">
        <v>375</v>
      </c>
      <c r="K166" s="10">
        <v>0</v>
      </c>
      <c r="L166" s="10">
        <v>0</v>
      </c>
      <c r="M166" s="10">
        <v>0</v>
      </c>
      <c r="N166" s="10">
        <f t="shared" ref="N166:N196" si="7">SUM(E166:M166)</f>
        <v>11100</v>
      </c>
    </row>
    <row r="167" spans="1:14" s="6" customFormat="1" ht="20.100000000000001" customHeight="1" x14ac:dyDescent="0.2">
      <c r="A167" s="26">
        <f t="shared" si="4"/>
        <v>153</v>
      </c>
      <c r="B167" s="5" t="s">
        <v>317</v>
      </c>
      <c r="C167" s="8" t="s">
        <v>249</v>
      </c>
      <c r="D167" s="5" t="s">
        <v>341</v>
      </c>
      <c r="E167" s="10">
        <v>13275</v>
      </c>
      <c r="F167" s="10">
        <v>0</v>
      </c>
      <c r="G167" s="10">
        <v>0</v>
      </c>
      <c r="H167" s="10">
        <v>250</v>
      </c>
      <c r="I167" s="10">
        <v>0</v>
      </c>
      <c r="J167" s="10">
        <v>375</v>
      </c>
      <c r="K167" s="10">
        <v>0</v>
      </c>
      <c r="L167" s="10">
        <v>0</v>
      </c>
      <c r="M167" s="10">
        <v>0</v>
      </c>
      <c r="N167" s="10">
        <f t="shared" si="7"/>
        <v>13900</v>
      </c>
    </row>
    <row r="168" spans="1:14" s="6" customFormat="1" ht="20.100000000000001" customHeight="1" x14ac:dyDescent="0.2">
      <c r="A168" s="26">
        <f t="shared" si="4"/>
        <v>154</v>
      </c>
      <c r="B168" s="5" t="s">
        <v>401</v>
      </c>
      <c r="C168" s="8" t="s">
        <v>249</v>
      </c>
      <c r="D168" s="5" t="s">
        <v>19</v>
      </c>
      <c r="E168" s="10">
        <v>10475</v>
      </c>
      <c r="F168" s="10">
        <v>0</v>
      </c>
      <c r="G168" s="10">
        <v>0</v>
      </c>
      <c r="H168" s="10">
        <v>250</v>
      </c>
      <c r="I168" s="10">
        <v>0</v>
      </c>
      <c r="J168" s="10">
        <v>375</v>
      </c>
      <c r="K168" s="10">
        <v>0</v>
      </c>
      <c r="L168" s="10">
        <v>0</v>
      </c>
      <c r="M168" s="10">
        <v>0</v>
      </c>
      <c r="N168" s="10">
        <f t="shared" ref="N168:N169" si="8">SUM(E168:M168)</f>
        <v>11100</v>
      </c>
    </row>
    <row r="169" spans="1:14" s="6" customFormat="1" ht="20.100000000000001" customHeight="1" x14ac:dyDescent="0.2">
      <c r="A169" s="26">
        <f t="shared" si="4"/>
        <v>155</v>
      </c>
      <c r="B169" s="5" t="s">
        <v>421</v>
      </c>
      <c r="C169" s="8" t="s">
        <v>249</v>
      </c>
      <c r="D169" s="5" t="s">
        <v>17</v>
      </c>
      <c r="E169" s="10">
        <v>4450</v>
      </c>
      <c r="F169" s="10">
        <v>0</v>
      </c>
      <c r="G169" s="10">
        <v>0</v>
      </c>
      <c r="H169" s="10">
        <v>250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f t="shared" si="8"/>
        <v>4700</v>
      </c>
    </row>
    <row r="170" spans="1:14" s="6" customFormat="1" ht="20.100000000000001" customHeight="1" x14ac:dyDescent="0.2">
      <c r="A170" s="26">
        <f t="shared" si="4"/>
        <v>156</v>
      </c>
      <c r="B170" s="27" t="s">
        <v>353</v>
      </c>
      <c r="C170" s="8" t="s">
        <v>249</v>
      </c>
      <c r="D170" s="5" t="s">
        <v>19</v>
      </c>
      <c r="E170" s="10">
        <v>10475</v>
      </c>
      <c r="F170" s="10">
        <v>0</v>
      </c>
      <c r="G170" s="10">
        <v>0</v>
      </c>
      <c r="H170" s="10">
        <v>250</v>
      </c>
      <c r="I170" s="10">
        <v>0</v>
      </c>
      <c r="J170" s="10">
        <v>375</v>
      </c>
      <c r="K170" s="10">
        <v>0</v>
      </c>
      <c r="L170" s="10">
        <v>0</v>
      </c>
      <c r="M170" s="10">
        <v>0</v>
      </c>
      <c r="N170" s="10">
        <f t="shared" si="7"/>
        <v>11100</v>
      </c>
    </row>
    <row r="171" spans="1:14" s="6" customFormat="1" ht="20.100000000000001" customHeight="1" x14ac:dyDescent="0.2">
      <c r="A171" s="26">
        <f t="shared" si="4"/>
        <v>157</v>
      </c>
      <c r="B171" s="27" t="s">
        <v>411</v>
      </c>
      <c r="C171" s="8" t="s">
        <v>249</v>
      </c>
      <c r="D171" s="5" t="s">
        <v>17</v>
      </c>
      <c r="E171" s="10">
        <v>4450</v>
      </c>
      <c r="F171" s="10">
        <v>0</v>
      </c>
      <c r="G171" s="10">
        <v>0</v>
      </c>
      <c r="H171" s="10">
        <v>250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f t="shared" ref="N171" si="9">SUM(E171:M171)</f>
        <v>4700</v>
      </c>
    </row>
    <row r="172" spans="1:14" s="6" customFormat="1" ht="20.100000000000001" customHeight="1" x14ac:dyDescent="0.2">
      <c r="A172" s="26">
        <f t="shared" si="4"/>
        <v>158</v>
      </c>
      <c r="B172" s="5" t="s">
        <v>247</v>
      </c>
      <c r="C172" s="8" t="s">
        <v>249</v>
      </c>
      <c r="D172" s="5" t="s">
        <v>18</v>
      </c>
      <c r="E172" s="10">
        <v>6450</v>
      </c>
      <c r="F172" s="10">
        <v>0</v>
      </c>
      <c r="G172" s="10">
        <v>0</v>
      </c>
      <c r="H172" s="10">
        <v>250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f t="shared" si="7"/>
        <v>6700</v>
      </c>
    </row>
    <row r="173" spans="1:14" s="6" customFormat="1" ht="20.100000000000001" customHeight="1" x14ac:dyDescent="0.2">
      <c r="A173" s="26">
        <f t="shared" si="4"/>
        <v>159</v>
      </c>
      <c r="B173" s="27" t="s">
        <v>351</v>
      </c>
      <c r="C173" s="8" t="s">
        <v>249</v>
      </c>
      <c r="D173" s="5" t="s">
        <v>17</v>
      </c>
      <c r="E173" s="10">
        <v>4450</v>
      </c>
      <c r="F173" s="10">
        <v>0</v>
      </c>
      <c r="G173" s="10">
        <v>0</v>
      </c>
      <c r="H173" s="10">
        <v>250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f t="shared" si="7"/>
        <v>4700</v>
      </c>
    </row>
    <row r="174" spans="1:14" s="6" customFormat="1" ht="20.100000000000001" customHeight="1" x14ac:dyDescent="0.2">
      <c r="A174" s="26">
        <f t="shared" si="4"/>
        <v>160</v>
      </c>
      <c r="B174" s="5" t="s">
        <v>348</v>
      </c>
      <c r="C174" s="8" t="s">
        <v>249</v>
      </c>
      <c r="D174" s="5" t="s">
        <v>18</v>
      </c>
      <c r="E174" s="10">
        <v>6450</v>
      </c>
      <c r="F174" s="10">
        <v>0</v>
      </c>
      <c r="G174" s="10">
        <v>0</v>
      </c>
      <c r="H174" s="10">
        <v>250</v>
      </c>
      <c r="I174" s="10">
        <v>100</v>
      </c>
      <c r="J174" s="10">
        <v>0</v>
      </c>
      <c r="K174" s="10">
        <v>0</v>
      </c>
      <c r="L174" s="10">
        <v>0</v>
      </c>
      <c r="M174" s="10">
        <v>0</v>
      </c>
      <c r="N174" s="10">
        <f t="shared" si="7"/>
        <v>6800</v>
      </c>
    </row>
    <row r="175" spans="1:14" s="6" customFormat="1" ht="20.100000000000001" customHeight="1" x14ac:dyDescent="0.2">
      <c r="A175" s="26">
        <f t="shared" si="4"/>
        <v>161</v>
      </c>
      <c r="B175" s="5" t="s">
        <v>114</v>
      </c>
      <c r="C175" s="8" t="s">
        <v>249</v>
      </c>
      <c r="D175" s="5" t="s">
        <v>19</v>
      </c>
      <c r="E175" s="10">
        <v>10475</v>
      </c>
      <c r="F175" s="10">
        <v>0</v>
      </c>
      <c r="G175" s="10">
        <v>0</v>
      </c>
      <c r="H175" s="10">
        <v>250</v>
      </c>
      <c r="I175" s="10">
        <v>0</v>
      </c>
      <c r="J175" s="10">
        <v>375</v>
      </c>
      <c r="K175" s="10">
        <v>0</v>
      </c>
      <c r="L175" s="10">
        <v>0</v>
      </c>
      <c r="M175" s="10">
        <v>0</v>
      </c>
      <c r="N175" s="10">
        <f t="shared" si="7"/>
        <v>11100</v>
      </c>
    </row>
    <row r="176" spans="1:14" s="6" customFormat="1" ht="20.100000000000001" customHeight="1" x14ac:dyDescent="0.2">
      <c r="A176" s="26">
        <f t="shared" si="4"/>
        <v>162</v>
      </c>
      <c r="B176" s="5" t="s">
        <v>260</v>
      </c>
      <c r="C176" s="8" t="s">
        <v>249</v>
      </c>
      <c r="D176" s="5" t="s">
        <v>17</v>
      </c>
      <c r="E176" s="10">
        <v>4450</v>
      </c>
      <c r="F176" s="10">
        <v>0</v>
      </c>
      <c r="G176" s="10">
        <v>0</v>
      </c>
      <c r="H176" s="10">
        <v>250</v>
      </c>
      <c r="I176" s="10">
        <v>100</v>
      </c>
      <c r="J176" s="10">
        <v>0</v>
      </c>
      <c r="K176" s="10">
        <v>0</v>
      </c>
      <c r="L176" s="10">
        <v>0</v>
      </c>
      <c r="M176" s="10">
        <v>0</v>
      </c>
      <c r="N176" s="10">
        <f t="shared" si="7"/>
        <v>4800</v>
      </c>
    </row>
    <row r="177" spans="1:14" s="6" customFormat="1" ht="20.100000000000001" customHeight="1" x14ac:dyDescent="0.2">
      <c r="A177" s="26">
        <f t="shared" si="4"/>
        <v>163</v>
      </c>
      <c r="B177" s="5" t="s">
        <v>206</v>
      </c>
      <c r="C177" s="8" t="s">
        <v>249</v>
      </c>
      <c r="D177" s="5" t="s">
        <v>18</v>
      </c>
      <c r="E177" s="10">
        <v>6450</v>
      </c>
      <c r="F177" s="10">
        <v>0</v>
      </c>
      <c r="G177" s="10">
        <v>0</v>
      </c>
      <c r="H177" s="10">
        <v>250</v>
      </c>
      <c r="I177" s="10">
        <v>100</v>
      </c>
      <c r="J177" s="10">
        <v>0</v>
      </c>
      <c r="K177" s="10">
        <v>0</v>
      </c>
      <c r="L177" s="10">
        <v>0</v>
      </c>
      <c r="M177" s="10">
        <v>0</v>
      </c>
      <c r="N177" s="10">
        <f t="shared" si="7"/>
        <v>6800</v>
      </c>
    </row>
    <row r="178" spans="1:14" s="6" customFormat="1" ht="20.100000000000001" customHeight="1" x14ac:dyDescent="0.2">
      <c r="A178" s="26">
        <f t="shared" si="4"/>
        <v>164</v>
      </c>
      <c r="B178" s="5" t="s">
        <v>350</v>
      </c>
      <c r="C178" s="8" t="s">
        <v>249</v>
      </c>
      <c r="D178" s="5" t="s">
        <v>17</v>
      </c>
      <c r="E178" s="10">
        <v>4450</v>
      </c>
      <c r="F178" s="10">
        <v>0</v>
      </c>
      <c r="G178" s="10">
        <v>0</v>
      </c>
      <c r="H178" s="10">
        <v>250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f t="shared" si="7"/>
        <v>4700</v>
      </c>
    </row>
    <row r="179" spans="1:14" s="6" customFormat="1" ht="20.100000000000001" customHeight="1" x14ac:dyDescent="0.2">
      <c r="A179" s="26">
        <f t="shared" si="4"/>
        <v>165</v>
      </c>
      <c r="B179" s="5" t="s">
        <v>115</v>
      </c>
      <c r="C179" s="8" t="s">
        <v>249</v>
      </c>
      <c r="D179" s="5" t="s">
        <v>18</v>
      </c>
      <c r="E179" s="10">
        <v>6450</v>
      </c>
      <c r="F179" s="10">
        <v>0</v>
      </c>
      <c r="G179" s="10">
        <v>0</v>
      </c>
      <c r="H179" s="10">
        <v>250</v>
      </c>
      <c r="I179" s="10">
        <v>145</v>
      </c>
      <c r="J179" s="10">
        <v>0</v>
      </c>
      <c r="K179" s="10">
        <v>0</v>
      </c>
      <c r="L179" s="10">
        <v>0</v>
      </c>
      <c r="M179" s="10">
        <v>0</v>
      </c>
      <c r="N179" s="10">
        <f t="shared" si="7"/>
        <v>6845</v>
      </c>
    </row>
    <row r="180" spans="1:14" s="6" customFormat="1" ht="20.100000000000001" customHeight="1" x14ac:dyDescent="0.2">
      <c r="A180" s="26">
        <f t="shared" si="4"/>
        <v>166</v>
      </c>
      <c r="B180" s="5" t="s">
        <v>402</v>
      </c>
      <c r="C180" s="8" t="s">
        <v>249</v>
      </c>
      <c r="D180" s="5" t="s">
        <v>19</v>
      </c>
      <c r="E180" s="10">
        <v>10475</v>
      </c>
      <c r="F180" s="10">
        <v>0</v>
      </c>
      <c r="G180" s="10">
        <v>0</v>
      </c>
      <c r="H180" s="10">
        <v>250</v>
      </c>
      <c r="I180" s="10">
        <v>0</v>
      </c>
      <c r="J180" s="10">
        <v>375</v>
      </c>
      <c r="K180" s="10">
        <v>0</v>
      </c>
      <c r="L180" s="10">
        <v>0</v>
      </c>
      <c r="M180" s="10">
        <v>0</v>
      </c>
      <c r="N180" s="10">
        <f t="shared" ref="N180" si="10">SUM(E180:M180)</f>
        <v>11100</v>
      </c>
    </row>
    <row r="181" spans="1:14" s="6" customFormat="1" ht="20.100000000000001" customHeight="1" x14ac:dyDescent="0.2">
      <c r="A181" s="26">
        <f t="shared" si="4"/>
        <v>167</v>
      </c>
      <c r="B181" s="5" t="s">
        <v>424</v>
      </c>
      <c r="C181" s="8" t="s">
        <v>249</v>
      </c>
      <c r="D181" s="5" t="s">
        <v>19</v>
      </c>
      <c r="E181" s="10">
        <v>10475</v>
      </c>
      <c r="F181" s="10">
        <v>0</v>
      </c>
      <c r="G181" s="10">
        <v>0</v>
      </c>
      <c r="H181" s="10">
        <v>250</v>
      </c>
      <c r="I181" s="10">
        <v>0</v>
      </c>
      <c r="J181" s="10">
        <v>375</v>
      </c>
      <c r="K181" s="10">
        <v>0</v>
      </c>
      <c r="L181" s="10">
        <v>0</v>
      </c>
      <c r="M181" s="10">
        <v>0</v>
      </c>
      <c r="N181" s="10">
        <f t="shared" ref="N181" si="11">SUM(E181:M181)</f>
        <v>11100</v>
      </c>
    </row>
    <row r="182" spans="1:14" s="6" customFormat="1" ht="20.100000000000001" customHeight="1" x14ac:dyDescent="0.2">
      <c r="A182" s="26">
        <v>168</v>
      </c>
      <c r="B182" s="27" t="s">
        <v>253</v>
      </c>
      <c r="C182" s="8" t="s">
        <v>249</v>
      </c>
      <c r="D182" s="5" t="s">
        <v>16</v>
      </c>
      <c r="E182" s="10">
        <v>3473.05</v>
      </c>
      <c r="F182" s="10">
        <v>0</v>
      </c>
      <c r="G182" s="10">
        <v>0</v>
      </c>
      <c r="H182" s="10">
        <v>250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f t="shared" si="7"/>
        <v>3723.05</v>
      </c>
    </row>
    <row r="183" spans="1:14" s="6" customFormat="1" ht="20.100000000000001" customHeight="1" x14ac:dyDescent="0.2">
      <c r="A183" s="26">
        <f t="shared" si="4"/>
        <v>169</v>
      </c>
      <c r="B183" s="5" t="s">
        <v>117</v>
      </c>
      <c r="C183" s="8" t="s">
        <v>249</v>
      </c>
      <c r="D183" s="5" t="s">
        <v>17</v>
      </c>
      <c r="E183" s="10">
        <v>4450</v>
      </c>
      <c r="F183" s="10">
        <v>0</v>
      </c>
      <c r="G183" s="10">
        <v>0</v>
      </c>
      <c r="H183" s="10">
        <v>250</v>
      </c>
      <c r="I183" s="10">
        <v>145</v>
      </c>
      <c r="J183" s="10">
        <v>0</v>
      </c>
      <c r="K183" s="10">
        <v>0</v>
      </c>
      <c r="L183" s="10">
        <v>0</v>
      </c>
      <c r="M183" s="10">
        <v>0</v>
      </c>
      <c r="N183" s="10">
        <f t="shared" si="7"/>
        <v>4845</v>
      </c>
    </row>
    <row r="184" spans="1:14" s="6" customFormat="1" ht="20.100000000000001" customHeight="1" x14ac:dyDescent="0.2">
      <c r="A184" s="26">
        <f t="shared" si="4"/>
        <v>170</v>
      </c>
      <c r="B184" s="27" t="s">
        <v>381</v>
      </c>
      <c r="C184" s="8" t="s">
        <v>249</v>
      </c>
      <c r="D184" s="5" t="s">
        <v>16</v>
      </c>
      <c r="E184" s="10">
        <v>3473.05</v>
      </c>
      <c r="F184" s="10">
        <v>0</v>
      </c>
      <c r="G184" s="10">
        <v>0</v>
      </c>
      <c r="H184" s="10">
        <v>250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f t="shared" si="7"/>
        <v>3723.05</v>
      </c>
    </row>
    <row r="185" spans="1:14" s="6" customFormat="1" ht="20.100000000000001" customHeight="1" x14ac:dyDescent="0.2">
      <c r="A185" s="26">
        <f t="shared" si="4"/>
        <v>171</v>
      </c>
      <c r="B185" s="5" t="s">
        <v>235</v>
      </c>
      <c r="C185" s="8" t="s">
        <v>249</v>
      </c>
      <c r="D185" s="5" t="s">
        <v>17</v>
      </c>
      <c r="E185" s="10">
        <v>4450</v>
      </c>
      <c r="F185" s="10">
        <v>0</v>
      </c>
      <c r="G185" s="10">
        <v>0</v>
      </c>
      <c r="H185" s="10">
        <v>250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f t="shared" si="7"/>
        <v>4700</v>
      </c>
    </row>
    <row r="186" spans="1:14" s="6" customFormat="1" ht="20.100000000000001" customHeight="1" x14ac:dyDescent="0.2">
      <c r="A186" s="26">
        <f t="shared" si="4"/>
        <v>172</v>
      </c>
      <c r="B186" s="5" t="s">
        <v>288</v>
      </c>
      <c r="C186" s="8" t="s">
        <v>249</v>
      </c>
      <c r="D186" s="5" t="s">
        <v>18</v>
      </c>
      <c r="E186" s="10">
        <v>6450</v>
      </c>
      <c r="F186" s="10">
        <v>0</v>
      </c>
      <c r="G186" s="10">
        <v>0</v>
      </c>
      <c r="H186" s="10">
        <v>250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f t="shared" si="7"/>
        <v>6700</v>
      </c>
    </row>
    <row r="187" spans="1:14" s="6" customFormat="1" ht="20.100000000000001" customHeight="1" x14ac:dyDescent="0.2">
      <c r="A187" s="26">
        <f t="shared" si="4"/>
        <v>173</v>
      </c>
      <c r="B187" s="5" t="s">
        <v>367</v>
      </c>
      <c r="C187" s="8" t="s">
        <v>249</v>
      </c>
      <c r="D187" s="5" t="s">
        <v>17</v>
      </c>
      <c r="E187" s="10">
        <v>4450</v>
      </c>
      <c r="F187" s="10">
        <v>0</v>
      </c>
      <c r="G187" s="10">
        <v>0</v>
      </c>
      <c r="H187" s="10">
        <v>250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f t="shared" si="7"/>
        <v>4700</v>
      </c>
    </row>
    <row r="188" spans="1:14" s="6" customFormat="1" ht="20.100000000000001" customHeight="1" x14ac:dyDescent="0.2">
      <c r="A188" s="26">
        <f t="shared" si="4"/>
        <v>174</v>
      </c>
      <c r="B188" s="5" t="s">
        <v>313</v>
      </c>
      <c r="C188" s="8" t="s">
        <v>249</v>
      </c>
      <c r="D188" s="5" t="s">
        <v>17</v>
      </c>
      <c r="E188" s="10">
        <v>4450</v>
      </c>
      <c r="F188" s="10">
        <v>0</v>
      </c>
      <c r="G188" s="10">
        <v>0</v>
      </c>
      <c r="H188" s="10">
        <v>250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f t="shared" si="7"/>
        <v>4700</v>
      </c>
    </row>
    <row r="189" spans="1:14" s="6" customFormat="1" ht="20.100000000000001" customHeight="1" x14ac:dyDescent="0.2">
      <c r="A189" s="26">
        <f t="shared" si="4"/>
        <v>175</v>
      </c>
      <c r="B189" s="5" t="s">
        <v>349</v>
      </c>
      <c r="C189" s="8" t="s">
        <v>249</v>
      </c>
      <c r="D189" s="5" t="s">
        <v>17</v>
      </c>
      <c r="E189" s="10">
        <v>4450</v>
      </c>
      <c r="F189" s="10">
        <v>0</v>
      </c>
      <c r="G189" s="10">
        <v>0</v>
      </c>
      <c r="H189" s="10">
        <v>250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f t="shared" si="7"/>
        <v>4700</v>
      </c>
    </row>
    <row r="190" spans="1:14" s="6" customFormat="1" ht="20.100000000000001" customHeight="1" x14ac:dyDescent="0.2">
      <c r="A190" s="26">
        <f t="shared" si="4"/>
        <v>176</v>
      </c>
      <c r="B190" s="5" t="s">
        <v>171</v>
      </c>
      <c r="C190" s="8" t="s">
        <v>249</v>
      </c>
      <c r="D190" s="5" t="s">
        <v>18</v>
      </c>
      <c r="E190" s="10">
        <v>6450</v>
      </c>
      <c r="F190" s="10">
        <v>0</v>
      </c>
      <c r="G190" s="10">
        <v>0</v>
      </c>
      <c r="H190" s="10">
        <v>250</v>
      </c>
      <c r="I190" s="10">
        <v>100</v>
      </c>
      <c r="J190" s="10">
        <v>0</v>
      </c>
      <c r="K190" s="10">
        <v>0</v>
      </c>
      <c r="L190" s="10">
        <v>0</v>
      </c>
      <c r="M190" s="10">
        <v>0</v>
      </c>
      <c r="N190" s="10">
        <f t="shared" si="7"/>
        <v>6800</v>
      </c>
    </row>
    <row r="191" spans="1:14" s="6" customFormat="1" ht="20.100000000000001" customHeight="1" x14ac:dyDescent="0.2">
      <c r="A191" s="26">
        <f t="shared" si="4"/>
        <v>177</v>
      </c>
      <c r="B191" s="5" t="s">
        <v>365</v>
      </c>
      <c r="C191" s="8" t="s">
        <v>249</v>
      </c>
      <c r="D191" s="5" t="s">
        <v>19</v>
      </c>
      <c r="E191" s="10">
        <v>10475</v>
      </c>
      <c r="F191" s="10">
        <v>0</v>
      </c>
      <c r="G191" s="10">
        <v>0</v>
      </c>
      <c r="H191" s="10">
        <v>250</v>
      </c>
      <c r="I191" s="10">
        <v>0</v>
      </c>
      <c r="J191" s="10">
        <v>375</v>
      </c>
      <c r="K191" s="10">
        <v>0</v>
      </c>
      <c r="L191" s="10">
        <v>0</v>
      </c>
      <c r="M191" s="10">
        <v>0</v>
      </c>
      <c r="N191" s="10">
        <f t="shared" si="7"/>
        <v>11100</v>
      </c>
    </row>
    <row r="192" spans="1:14" s="6" customFormat="1" ht="20.100000000000001" customHeight="1" x14ac:dyDescent="0.2">
      <c r="A192" s="26">
        <f t="shared" si="4"/>
        <v>178</v>
      </c>
      <c r="B192" s="5" t="s">
        <v>231</v>
      </c>
      <c r="C192" s="8" t="s">
        <v>249</v>
      </c>
      <c r="D192" s="5" t="s">
        <v>16</v>
      </c>
      <c r="E192" s="10">
        <v>3473.05</v>
      </c>
      <c r="F192" s="10">
        <v>0</v>
      </c>
      <c r="G192" s="10">
        <v>0</v>
      </c>
      <c r="H192" s="10">
        <v>250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f t="shared" si="7"/>
        <v>3723.05</v>
      </c>
    </row>
    <row r="193" spans="1:14" s="6" customFormat="1" ht="20.100000000000001" customHeight="1" x14ac:dyDescent="0.2">
      <c r="A193" s="26">
        <f t="shared" si="4"/>
        <v>179</v>
      </c>
      <c r="B193" s="5" t="s">
        <v>212</v>
      </c>
      <c r="C193" s="8" t="s">
        <v>249</v>
      </c>
      <c r="D193" s="5" t="s">
        <v>19</v>
      </c>
      <c r="E193" s="10">
        <v>10475</v>
      </c>
      <c r="F193" s="10">
        <v>0</v>
      </c>
      <c r="G193" s="10">
        <v>0</v>
      </c>
      <c r="H193" s="10">
        <v>250</v>
      </c>
      <c r="I193" s="10">
        <v>0</v>
      </c>
      <c r="J193" s="10">
        <v>375</v>
      </c>
      <c r="K193" s="10">
        <v>0</v>
      </c>
      <c r="L193" s="10">
        <v>0</v>
      </c>
      <c r="M193" s="10">
        <v>0</v>
      </c>
      <c r="N193" s="10">
        <f t="shared" si="7"/>
        <v>11100</v>
      </c>
    </row>
    <row r="194" spans="1:14" s="6" customFormat="1" ht="20.100000000000001" customHeight="1" x14ac:dyDescent="0.2">
      <c r="A194" s="26">
        <f t="shared" si="4"/>
        <v>180</v>
      </c>
      <c r="B194" s="5" t="s">
        <v>345</v>
      </c>
      <c r="C194" s="8" t="s">
        <v>249</v>
      </c>
      <c r="D194" s="5" t="s">
        <v>18</v>
      </c>
      <c r="E194" s="10">
        <v>6450</v>
      </c>
      <c r="F194" s="10">
        <v>0</v>
      </c>
      <c r="G194" s="10">
        <v>0</v>
      </c>
      <c r="H194" s="10">
        <v>250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f t="shared" si="7"/>
        <v>6700</v>
      </c>
    </row>
    <row r="195" spans="1:14" s="6" customFormat="1" ht="20.100000000000001" customHeight="1" x14ac:dyDescent="0.2">
      <c r="A195" s="26">
        <f t="shared" si="4"/>
        <v>181</v>
      </c>
      <c r="B195" s="5" t="s">
        <v>357</v>
      </c>
      <c r="C195" s="8" t="s">
        <v>249</v>
      </c>
      <c r="D195" s="5" t="s">
        <v>17</v>
      </c>
      <c r="E195" s="10">
        <v>4450</v>
      </c>
      <c r="F195" s="10">
        <v>0</v>
      </c>
      <c r="G195" s="10">
        <v>0</v>
      </c>
      <c r="H195" s="10">
        <v>250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f t="shared" si="7"/>
        <v>4700</v>
      </c>
    </row>
    <row r="196" spans="1:14" s="6" customFormat="1" ht="20.100000000000001" customHeight="1" x14ac:dyDescent="0.2">
      <c r="A196" s="26">
        <f t="shared" si="4"/>
        <v>182</v>
      </c>
      <c r="B196" s="5" t="s">
        <v>205</v>
      </c>
      <c r="C196" s="8" t="s">
        <v>249</v>
      </c>
      <c r="D196" s="5" t="s">
        <v>18</v>
      </c>
      <c r="E196" s="10">
        <v>6450</v>
      </c>
      <c r="F196" s="10">
        <v>0</v>
      </c>
      <c r="G196" s="10">
        <v>0</v>
      </c>
      <c r="H196" s="10">
        <v>250</v>
      </c>
      <c r="I196" s="10">
        <v>100</v>
      </c>
      <c r="J196" s="10">
        <v>0</v>
      </c>
      <c r="K196" s="10">
        <v>0</v>
      </c>
      <c r="L196" s="10">
        <v>0</v>
      </c>
      <c r="M196" s="10">
        <v>0</v>
      </c>
      <c r="N196" s="10">
        <f t="shared" si="7"/>
        <v>6800</v>
      </c>
    </row>
    <row r="197" spans="1:14" s="6" customFormat="1" ht="20.100000000000001" customHeight="1" x14ac:dyDescent="0.2">
      <c r="A197" s="26">
        <f t="shared" si="4"/>
        <v>183</v>
      </c>
      <c r="B197" s="5" t="s">
        <v>118</v>
      </c>
      <c r="C197" s="8" t="s">
        <v>249</v>
      </c>
      <c r="D197" s="5" t="s">
        <v>18</v>
      </c>
      <c r="E197" s="10">
        <v>6450</v>
      </c>
      <c r="F197" s="10">
        <v>0</v>
      </c>
      <c r="G197" s="10">
        <v>0</v>
      </c>
      <c r="H197" s="10">
        <v>250</v>
      </c>
      <c r="I197" s="10">
        <v>145</v>
      </c>
      <c r="J197" s="10">
        <v>0</v>
      </c>
      <c r="K197" s="10">
        <v>0</v>
      </c>
      <c r="L197" s="10">
        <v>0</v>
      </c>
      <c r="M197" s="10">
        <v>0</v>
      </c>
      <c r="N197" s="10">
        <f t="shared" ref="N197:N231" si="12">SUM(E197:M197)</f>
        <v>6845</v>
      </c>
    </row>
    <row r="198" spans="1:14" s="6" customFormat="1" ht="20.100000000000001" customHeight="1" x14ac:dyDescent="0.2">
      <c r="A198" s="26">
        <f t="shared" si="4"/>
        <v>184</v>
      </c>
      <c r="B198" s="5" t="s">
        <v>297</v>
      </c>
      <c r="C198" s="8" t="s">
        <v>249</v>
      </c>
      <c r="D198" s="5" t="s">
        <v>16</v>
      </c>
      <c r="E198" s="10">
        <v>3473.05</v>
      </c>
      <c r="F198" s="10">
        <v>0</v>
      </c>
      <c r="G198" s="10">
        <v>0</v>
      </c>
      <c r="H198" s="10">
        <v>250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f t="shared" si="12"/>
        <v>3723.05</v>
      </c>
    </row>
    <row r="199" spans="1:14" s="6" customFormat="1" ht="20.100000000000001" customHeight="1" x14ac:dyDescent="0.2">
      <c r="A199" s="26">
        <f t="shared" si="4"/>
        <v>185</v>
      </c>
      <c r="B199" s="5" t="s">
        <v>344</v>
      </c>
      <c r="C199" s="8" t="s">
        <v>249</v>
      </c>
      <c r="D199" s="5" t="s">
        <v>16</v>
      </c>
      <c r="E199" s="10">
        <v>3473.05</v>
      </c>
      <c r="F199" s="10">
        <v>0</v>
      </c>
      <c r="G199" s="10">
        <v>0</v>
      </c>
      <c r="H199" s="10">
        <v>250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f>SUM(E199:M199)</f>
        <v>3723.05</v>
      </c>
    </row>
    <row r="200" spans="1:14" s="6" customFormat="1" ht="20.100000000000001" customHeight="1" x14ac:dyDescent="0.2">
      <c r="A200" s="26">
        <f t="shared" si="4"/>
        <v>186</v>
      </c>
      <c r="B200" s="5" t="s">
        <v>170</v>
      </c>
      <c r="C200" s="8" t="s">
        <v>249</v>
      </c>
      <c r="D200" s="5" t="s">
        <v>17</v>
      </c>
      <c r="E200" s="10">
        <v>4450</v>
      </c>
      <c r="F200" s="10">
        <v>0</v>
      </c>
      <c r="G200" s="10">
        <v>0</v>
      </c>
      <c r="H200" s="10">
        <v>250</v>
      </c>
      <c r="I200" s="10">
        <v>100</v>
      </c>
      <c r="J200" s="10">
        <v>0</v>
      </c>
      <c r="K200" s="10">
        <v>0</v>
      </c>
      <c r="L200" s="10">
        <v>0</v>
      </c>
      <c r="M200" s="10">
        <v>0</v>
      </c>
      <c r="N200" s="10">
        <f t="shared" si="12"/>
        <v>4800</v>
      </c>
    </row>
    <row r="201" spans="1:14" s="6" customFormat="1" ht="20.100000000000001" customHeight="1" x14ac:dyDescent="0.2">
      <c r="A201" s="26">
        <f t="shared" si="4"/>
        <v>187</v>
      </c>
      <c r="B201" s="5" t="s">
        <v>257</v>
      </c>
      <c r="C201" s="8" t="s">
        <v>249</v>
      </c>
      <c r="D201" s="5" t="s">
        <v>19</v>
      </c>
      <c r="E201" s="10">
        <v>10475</v>
      </c>
      <c r="F201" s="10">
        <v>0</v>
      </c>
      <c r="G201" s="10">
        <v>0</v>
      </c>
      <c r="H201" s="10">
        <v>250</v>
      </c>
      <c r="I201" s="10">
        <v>0</v>
      </c>
      <c r="J201" s="10">
        <v>375</v>
      </c>
      <c r="K201" s="10">
        <v>0</v>
      </c>
      <c r="L201" s="10">
        <v>0</v>
      </c>
      <c r="M201" s="10">
        <v>0</v>
      </c>
      <c r="N201" s="10">
        <f t="shared" si="12"/>
        <v>11100</v>
      </c>
    </row>
    <row r="202" spans="1:14" s="6" customFormat="1" ht="20.100000000000001" customHeight="1" x14ac:dyDescent="0.2">
      <c r="A202" s="26">
        <f t="shared" si="4"/>
        <v>188</v>
      </c>
      <c r="B202" s="5" t="s">
        <v>245</v>
      </c>
      <c r="C202" s="8" t="s">
        <v>249</v>
      </c>
      <c r="D202" s="5" t="s">
        <v>18</v>
      </c>
      <c r="E202" s="10">
        <v>6450</v>
      </c>
      <c r="F202" s="10">
        <v>0</v>
      </c>
      <c r="G202" s="10">
        <v>0</v>
      </c>
      <c r="H202" s="10">
        <v>250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f t="shared" si="12"/>
        <v>6700</v>
      </c>
    </row>
    <row r="203" spans="1:14" s="6" customFormat="1" ht="20.100000000000001" customHeight="1" x14ac:dyDescent="0.2">
      <c r="A203" s="26">
        <f t="shared" si="4"/>
        <v>189</v>
      </c>
      <c r="B203" s="5" t="s">
        <v>121</v>
      </c>
      <c r="C203" s="8" t="s">
        <v>249</v>
      </c>
      <c r="D203" s="5" t="s">
        <v>19</v>
      </c>
      <c r="E203" s="10">
        <v>10475</v>
      </c>
      <c r="F203" s="10">
        <v>0</v>
      </c>
      <c r="G203" s="10">
        <v>0</v>
      </c>
      <c r="H203" s="10">
        <v>250</v>
      </c>
      <c r="I203" s="10">
        <v>0</v>
      </c>
      <c r="J203" s="10">
        <v>375</v>
      </c>
      <c r="K203" s="10">
        <v>0</v>
      </c>
      <c r="L203" s="10">
        <v>0</v>
      </c>
      <c r="M203" s="10">
        <v>0</v>
      </c>
      <c r="N203" s="10">
        <f t="shared" si="12"/>
        <v>11100</v>
      </c>
    </row>
    <row r="204" spans="1:14" s="6" customFormat="1" ht="20.100000000000001" customHeight="1" x14ac:dyDescent="0.2">
      <c r="A204" s="26">
        <f t="shared" si="4"/>
        <v>190</v>
      </c>
      <c r="B204" s="5" t="s">
        <v>312</v>
      </c>
      <c r="C204" s="8" t="s">
        <v>249</v>
      </c>
      <c r="D204" s="5" t="s">
        <v>17</v>
      </c>
      <c r="E204" s="10">
        <v>4450</v>
      </c>
      <c r="F204" s="10">
        <v>0</v>
      </c>
      <c r="G204" s="10">
        <v>0</v>
      </c>
      <c r="H204" s="10">
        <v>250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f t="shared" si="12"/>
        <v>4700</v>
      </c>
    </row>
    <row r="205" spans="1:14" s="6" customFormat="1" ht="20.100000000000001" customHeight="1" x14ac:dyDescent="0.2">
      <c r="A205" s="26">
        <f t="shared" si="4"/>
        <v>191</v>
      </c>
      <c r="B205" s="5" t="s">
        <v>296</v>
      </c>
      <c r="C205" s="8" t="s">
        <v>249</v>
      </c>
      <c r="D205" s="5" t="s">
        <v>16</v>
      </c>
      <c r="E205" s="10">
        <v>3473.05</v>
      </c>
      <c r="F205" s="10">
        <v>0</v>
      </c>
      <c r="G205" s="10">
        <v>0</v>
      </c>
      <c r="H205" s="10">
        <v>250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f>SUM(E205:M205)</f>
        <v>3723.05</v>
      </c>
    </row>
    <row r="206" spans="1:14" s="6" customFormat="1" ht="20.100000000000001" customHeight="1" x14ac:dyDescent="0.2">
      <c r="A206" s="26">
        <f t="shared" ref="A206:A270" si="13">+A205+1</f>
        <v>192</v>
      </c>
      <c r="B206" s="5" t="s">
        <v>342</v>
      </c>
      <c r="C206" s="8" t="s">
        <v>249</v>
      </c>
      <c r="D206" s="5" t="s">
        <v>17</v>
      </c>
      <c r="E206" s="10">
        <v>4450</v>
      </c>
      <c r="F206" s="10">
        <v>0</v>
      </c>
      <c r="G206" s="10">
        <v>0</v>
      </c>
      <c r="H206" s="10">
        <v>250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f>SUM(E206:M206)</f>
        <v>4700</v>
      </c>
    </row>
    <row r="207" spans="1:14" s="6" customFormat="1" ht="20.100000000000001" customHeight="1" x14ac:dyDescent="0.2">
      <c r="A207" s="26">
        <f t="shared" si="13"/>
        <v>193</v>
      </c>
      <c r="B207" s="5" t="s">
        <v>174</v>
      </c>
      <c r="C207" s="8" t="s">
        <v>249</v>
      </c>
      <c r="D207" s="5" t="s">
        <v>18</v>
      </c>
      <c r="E207" s="10">
        <v>6450</v>
      </c>
      <c r="F207" s="10">
        <v>0</v>
      </c>
      <c r="G207" s="10">
        <v>0</v>
      </c>
      <c r="H207" s="10">
        <v>250</v>
      </c>
      <c r="I207" s="10">
        <v>100</v>
      </c>
      <c r="J207" s="10">
        <v>0</v>
      </c>
      <c r="K207" s="10">
        <v>0</v>
      </c>
      <c r="L207" s="10">
        <v>0</v>
      </c>
      <c r="M207" s="10">
        <v>0</v>
      </c>
      <c r="N207" s="10">
        <f t="shared" si="12"/>
        <v>6800</v>
      </c>
    </row>
    <row r="208" spans="1:14" s="6" customFormat="1" ht="20.100000000000001" customHeight="1" x14ac:dyDescent="0.2">
      <c r="A208" s="26">
        <f t="shared" si="13"/>
        <v>194</v>
      </c>
      <c r="B208" s="5" t="s">
        <v>176</v>
      </c>
      <c r="C208" s="8" t="s">
        <v>249</v>
      </c>
      <c r="D208" s="5" t="s">
        <v>18</v>
      </c>
      <c r="E208" s="10">
        <v>6450</v>
      </c>
      <c r="F208" s="10">
        <v>0</v>
      </c>
      <c r="G208" s="10">
        <v>0</v>
      </c>
      <c r="H208" s="10">
        <v>250</v>
      </c>
      <c r="I208" s="10">
        <v>100</v>
      </c>
      <c r="J208" s="10">
        <v>0</v>
      </c>
      <c r="K208" s="10">
        <v>0</v>
      </c>
      <c r="L208" s="10">
        <v>0</v>
      </c>
      <c r="M208" s="10">
        <v>0</v>
      </c>
      <c r="N208" s="10">
        <f t="shared" si="12"/>
        <v>6800</v>
      </c>
    </row>
    <row r="209" spans="1:14" s="6" customFormat="1" ht="20.100000000000001" customHeight="1" x14ac:dyDescent="0.2">
      <c r="A209" s="26">
        <f t="shared" si="13"/>
        <v>195</v>
      </c>
      <c r="B209" s="5" t="s">
        <v>224</v>
      </c>
      <c r="C209" s="8" t="s">
        <v>249</v>
      </c>
      <c r="D209" s="5" t="s">
        <v>17</v>
      </c>
      <c r="E209" s="10">
        <v>4450</v>
      </c>
      <c r="F209" s="10">
        <v>0</v>
      </c>
      <c r="G209" s="10">
        <v>0</v>
      </c>
      <c r="H209" s="10">
        <v>250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f t="shared" si="12"/>
        <v>4700</v>
      </c>
    </row>
    <row r="210" spans="1:14" s="6" customFormat="1" ht="20.100000000000001" customHeight="1" x14ac:dyDescent="0.2">
      <c r="A210" s="26">
        <f t="shared" si="13"/>
        <v>196</v>
      </c>
      <c r="B210" s="5" t="s">
        <v>328</v>
      </c>
      <c r="C210" s="8" t="s">
        <v>249</v>
      </c>
      <c r="D210" s="5" t="s">
        <v>18</v>
      </c>
      <c r="E210" s="10">
        <v>6450</v>
      </c>
      <c r="F210" s="10">
        <v>0</v>
      </c>
      <c r="G210" s="10">
        <v>0</v>
      </c>
      <c r="H210" s="10">
        <v>250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f>SUM(E210:M210)</f>
        <v>6700</v>
      </c>
    </row>
    <row r="211" spans="1:14" s="6" customFormat="1" ht="20.100000000000001" customHeight="1" x14ac:dyDescent="0.2">
      <c r="A211" s="26">
        <f t="shared" si="13"/>
        <v>197</v>
      </c>
      <c r="B211" s="5" t="s">
        <v>175</v>
      </c>
      <c r="C211" s="8" t="s">
        <v>249</v>
      </c>
      <c r="D211" s="5" t="s">
        <v>19</v>
      </c>
      <c r="E211" s="10">
        <v>10475</v>
      </c>
      <c r="F211" s="10">
        <v>0</v>
      </c>
      <c r="G211" s="10">
        <v>0</v>
      </c>
      <c r="H211" s="10">
        <v>250</v>
      </c>
      <c r="I211" s="10">
        <v>0</v>
      </c>
      <c r="J211" s="10">
        <v>375</v>
      </c>
      <c r="K211" s="10">
        <v>0</v>
      </c>
      <c r="L211" s="10">
        <v>0</v>
      </c>
      <c r="M211" s="10">
        <v>0</v>
      </c>
      <c r="N211" s="10">
        <f t="shared" si="12"/>
        <v>11100</v>
      </c>
    </row>
    <row r="212" spans="1:14" s="6" customFormat="1" ht="20.100000000000001" customHeight="1" x14ac:dyDescent="0.2">
      <c r="A212" s="26">
        <f t="shared" si="13"/>
        <v>198</v>
      </c>
      <c r="B212" s="5" t="s">
        <v>410</v>
      </c>
      <c r="C212" s="8" t="s">
        <v>249</v>
      </c>
      <c r="D212" s="5" t="s">
        <v>17</v>
      </c>
      <c r="E212" s="10">
        <v>4450</v>
      </c>
      <c r="F212" s="10">
        <v>0</v>
      </c>
      <c r="G212" s="10">
        <v>0</v>
      </c>
      <c r="H212" s="10">
        <v>250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f t="shared" si="12"/>
        <v>4700</v>
      </c>
    </row>
    <row r="213" spans="1:14" s="6" customFormat="1" ht="20.100000000000001" customHeight="1" x14ac:dyDescent="0.2">
      <c r="A213" s="26">
        <f t="shared" si="13"/>
        <v>199</v>
      </c>
      <c r="B213" s="27" t="s">
        <v>390</v>
      </c>
      <c r="C213" s="8" t="s">
        <v>249</v>
      </c>
      <c r="D213" s="5" t="s">
        <v>18</v>
      </c>
      <c r="E213" s="10">
        <v>6450</v>
      </c>
      <c r="F213" s="10">
        <v>0</v>
      </c>
      <c r="G213" s="10">
        <v>0</v>
      </c>
      <c r="H213" s="10">
        <v>250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f t="shared" si="12"/>
        <v>6700</v>
      </c>
    </row>
    <row r="214" spans="1:14" s="6" customFormat="1" ht="20.100000000000001" customHeight="1" x14ac:dyDescent="0.2">
      <c r="A214" s="26">
        <f t="shared" si="13"/>
        <v>200</v>
      </c>
      <c r="B214" s="5" t="s">
        <v>300</v>
      </c>
      <c r="C214" s="8" t="s">
        <v>249</v>
      </c>
      <c r="D214" s="5" t="s">
        <v>19</v>
      </c>
      <c r="E214" s="10">
        <v>10475</v>
      </c>
      <c r="F214" s="10">
        <v>0</v>
      </c>
      <c r="G214" s="10">
        <v>0</v>
      </c>
      <c r="H214" s="10">
        <v>250</v>
      </c>
      <c r="I214" s="10">
        <v>0</v>
      </c>
      <c r="J214" s="10">
        <v>375</v>
      </c>
      <c r="K214" s="10">
        <v>0</v>
      </c>
      <c r="L214" s="10">
        <v>0</v>
      </c>
      <c r="M214" s="10">
        <v>0</v>
      </c>
      <c r="N214" s="10">
        <f t="shared" si="12"/>
        <v>11100</v>
      </c>
    </row>
    <row r="215" spans="1:14" s="6" customFormat="1" ht="20.100000000000001" customHeight="1" x14ac:dyDescent="0.2">
      <c r="A215" s="26">
        <f t="shared" si="13"/>
        <v>201</v>
      </c>
      <c r="B215" s="5" t="s">
        <v>232</v>
      </c>
      <c r="C215" s="8" t="s">
        <v>249</v>
      </c>
      <c r="D215" s="5" t="s">
        <v>18</v>
      </c>
      <c r="E215" s="10">
        <v>6450</v>
      </c>
      <c r="F215" s="10">
        <v>0</v>
      </c>
      <c r="G215" s="10">
        <v>0</v>
      </c>
      <c r="H215" s="10">
        <v>250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f t="shared" si="12"/>
        <v>6700</v>
      </c>
    </row>
    <row r="216" spans="1:14" s="6" customFormat="1" ht="20.100000000000001" customHeight="1" x14ac:dyDescent="0.2">
      <c r="A216" s="26">
        <f t="shared" si="13"/>
        <v>202</v>
      </c>
      <c r="B216" s="5" t="s">
        <v>181</v>
      </c>
      <c r="C216" s="8" t="s">
        <v>249</v>
      </c>
      <c r="D216" s="5" t="s">
        <v>16</v>
      </c>
      <c r="E216" s="10">
        <v>3473.05</v>
      </c>
      <c r="F216" s="10">
        <v>0</v>
      </c>
      <c r="G216" s="10">
        <v>0</v>
      </c>
      <c r="H216" s="10">
        <v>250</v>
      </c>
      <c r="I216" s="10">
        <v>100</v>
      </c>
      <c r="J216" s="10">
        <v>0</v>
      </c>
      <c r="K216" s="10">
        <v>0</v>
      </c>
      <c r="L216" s="10">
        <v>0</v>
      </c>
      <c r="M216" s="10">
        <v>0</v>
      </c>
      <c r="N216" s="10">
        <f t="shared" si="12"/>
        <v>3823.05</v>
      </c>
    </row>
    <row r="217" spans="1:14" s="6" customFormat="1" ht="20.100000000000001" customHeight="1" x14ac:dyDescent="0.2">
      <c r="A217" s="26">
        <v>203</v>
      </c>
      <c r="B217" s="27" t="s">
        <v>430</v>
      </c>
      <c r="C217" s="8" t="s">
        <v>249</v>
      </c>
      <c r="D217" s="5" t="s">
        <v>18</v>
      </c>
      <c r="E217" s="10">
        <v>3329.03</v>
      </c>
      <c r="F217" s="10">
        <v>0</v>
      </c>
      <c r="G217" s="10">
        <v>0</v>
      </c>
      <c r="H217" s="10">
        <v>129.03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f t="shared" ref="N217" si="14">SUM(E217:M217)</f>
        <v>3458.0600000000004</v>
      </c>
    </row>
    <row r="218" spans="1:14" s="6" customFormat="1" ht="20.100000000000001" customHeight="1" x14ac:dyDescent="0.2">
      <c r="A218" s="26">
        <v>204</v>
      </c>
      <c r="B218" s="5" t="s">
        <v>158</v>
      </c>
      <c r="C218" s="8" t="s">
        <v>249</v>
      </c>
      <c r="D218" s="5" t="s">
        <v>17</v>
      </c>
      <c r="E218" s="10">
        <v>4450</v>
      </c>
      <c r="F218" s="10">
        <v>0</v>
      </c>
      <c r="G218" s="10">
        <v>0</v>
      </c>
      <c r="H218" s="10">
        <v>250</v>
      </c>
      <c r="I218" s="10">
        <v>145</v>
      </c>
      <c r="J218" s="10">
        <v>0</v>
      </c>
      <c r="K218" s="10">
        <v>0</v>
      </c>
      <c r="L218" s="10">
        <v>0</v>
      </c>
      <c r="M218" s="10">
        <v>0</v>
      </c>
      <c r="N218" s="10">
        <f t="shared" si="12"/>
        <v>4845</v>
      </c>
    </row>
    <row r="219" spans="1:14" s="6" customFormat="1" ht="20.100000000000001" customHeight="1" x14ac:dyDescent="0.2">
      <c r="A219" s="26">
        <v>205</v>
      </c>
      <c r="B219" s="5" t="s">
        <v>261</v>
      </c>
      <c r="C219" s="8" t="s">
        <v>249</v>
      </c>
      <c r="D219" s="5" t="s">
        <v>19</v>
      </c>
      <c r="E219" s="10">
        <v>10475</v>
      </c>
      <c r="F219" s="10">
        <v>0</v>
      </c>
      <c r="G219" s="10">
        <v>0</v>
      </c>
      <c r="H219" s="10">
        <v>250</v>
      </c>
      <c r="I219" s="10">
        <v>0</v>
      </c>
      <c r="J219" s="10">
        <v>375</v>
      </c>
      <c r="K219" s="10">
        <v>0</v>
      </c>
      <c r="L219" s="10">
        <v>0</v>
      </c>
      <c r="M219" s="10">
        <v>0</v>
      </c>
      <c r="N219" s="10">
        <f t="shared" si="12"/>
        <v>11100</v>
      </c>
    </row>
    <row r="220" spans="1:14" s="6" customFormat="1" ht="20.100000000000001" customHeight="1" x14ac:dyDescent="0.2">
      <c r="A220" s="26">
        <v>206</v>
      </c>
      <c r="B220" s="5" t="s">
        <v>280</v>
      </c>
      <c r="C220" s="8" t="s">
        <v>249</v>
      </c>
      <c r="D220" s="5" t="s">
        <v>16</v>
      </c>
      <c r="E220" s="10">
        <v>3473.05</v>
      </c>
      <c r="F220" s="10">
        <v>0</v>
      </c>
      <c r="G220" s="10">
        <v>0</v>
      </c>
      <c r="H220" s="10">
        <v>250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f>SUM(E220:M220)</f>
        <v>3723.05</v>
      </c>
    </row>
    <row r="221" spans="1:14" s="6" customFormat="1" ht="20.100000000000001" customHeight="1" x14ac:dyDescent="0.2">
      <c r="A221" s="26">
        <f t="shared" si="13"/>
        <v>207</v>
      </c>
      <c r="B221" s="5" t="s">
        <v>186</v>
      </c>
      <c r="C221" s="8" t="s">
        <v>249</v>
      </c>
      <c r="D221" s="5" t="s">
        <v>18</v>
      </c>
      <c r="E221" s="10">
        <v>6450</v>
      </c>
      <c r="F221" s="10">
        <v>0</v>
      </c>
      <c r="G221" s="10">
        <v>0</v>
      </c>
      <c r="H221" s="10">
        <v>250</v>
      </c>
      <c r="I221" s="10">
        <v>100</v>
      </c>
      <c r="J221" s="10">
        <v>0</v>
      </c>
      <c r="K221" s="10">
        <v>0</v>
      </c>
      <c r="L221" s="10">
        <v>0</v>
      </c>
      <c r="M221" s="10">
        <v>0</v>
      </c>
      <c r="N221" s="10">
        <f t="shared" si="12"/>
        <v>6800</v>
      </c>
    </row>
    <row r="222" spans="1:14" s="6" customFormat="1" ht="20.100000000000001" customHeight="1" x14ac:dyDescent="0.2">
      <c r="A222" s="26">
        <f t="shared" si="13"/>
        <v>208</v>
      </c>
      <c r="B222" s="5" t="s">
        <v>122</v>
      </c>
      <c r="C222" s="8" t="s">
        <v>249</v>
      </c>
      <c r="D222" s="5" t="s">
        <v>16</v>
      </c>
      <c r="E222" s="10">
        <v>3473.05</v>
      </c>
      <c r="F222" s="10">
        <v>0</v>
      </c>
      <c r="G222" s="10">
        <v>0</v>
      </c>
      <c r="H222" s="10">
        <v>250</v>
      </c>
      <c r="I222" s="10">
        <v>145</v>
      </c>
      <c r="J222" s="10">
        <v>0</v>
      </c>
      <c r="K222" s="10">
        <v>0</v>
      </c>
      <c r="L222" s="10">
        <v>0</v>
      </c>
      <c r="M222" s="10">
        <v>0</v>
      </c>
      <c r="N222" s="10">
        <f>SUM(E222:M222)</f>
        <v>3868.05</v>
      </c>
    </row>
    <row r="223" spans="1:14" s="6" customFormat="1" ht="20.100000000000001" customHeight="1" x14ac:dyDescent="0.2">
      <c r="A223" s="26">
        <f t="shared" si="13"/>
        <v>209</v>
      </c>
      <c r="B223" s="5" t="s">
        <v>301</v>
      </c>
      <c r="C223" s="8" t="s">
        <v>249</v>
      </c>
      <c r="D223" s="5" t="s">
        <v>17</v>
      </c>
      <c r="E223" s="10">
        <v>4450</v>
      </c>
      <c r="F223" s="10">
        <v>0</v>
      </c>
      <c r="G223" s="10">
        <v>0</v>
      </c>
      <c r="H223" s="10">
        <v>250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f>SUM(E223:M223)</f>
        <v>4700</v>
      </c>
    </row>
    <row r="224" spans="1:14" s="6" customFormat="1" ht="20.100000000000001" customHeight="1" x14ac:dyDescent="0.2">
      <c r="A224" s="26">
        <f t="shared" si="13"/>
        <v>210</v>
      </c>
      <c r="B224" s="5" t="s">
        <v>124</v>
      </c>
      <c r="C224" s="8" t="s">
        <v>249</v>
      </c>
      <c r="D224" s="5" t="s">
        <v>16</v>
      </c>
      <c r="E224" s="10">
        <v>3473.05</v>
      </c>
      <c r="F224" s="10">
        <v>0</v>
      </c>
      <c r="G224" s="10">
        <v>0</v>
      </c>
      <c r="H224" s="10">
        <v>250</v>
      </c>
      <c r="I224" s="10">
        <v>145</v>
      </c>
      <c r="J224" s="10">
        <v>0</v>
      </c>
      <c r="K224" s="10">
        <v>0</v>
      </c>
      <c r="L224" s="10">
        <v>0</v>
      </c>
      <c r="M224" s="10">
        <v>0</v>
      </c>
      <c r="N224" s="10">
        <f t="shared" si="12"/>
        <v>3868.05</v>
      </c>
    </row>
    <row r="225" spans="1:14" s="6" customFormat="1" ht="20.100000000000001" customHeight="1" x14ac:dyDescent="0.2">
      <c r="A225" s="26">
        <f t="shared" si="13"/>
        <v>211</v>
      </c>
      <c r="B225" s="5" t="s">
        <v>125</v>
      </c>
      <c r="C225" s="8" t="s">
        <v>249</v>
      </c>
      <c r="D225" s="5" t="s">
        <v>16</v>
      </c>
      <c r="E225" s="10">
        <v>3473.05</v>
      </c>
      <c r="F225" s="10">
        <v>0</v>
      </c>
      <c r="G225" s="10">
        <v>0</v>
      </c>
      <c r="H225" s="10">
        <v>250</v>
      </c>
      <c r="I225" s="10">
        <v>145</v>
      </c>
      <c r="J225" s="10">
        <v>0</v>
      </c>
      <c r="K225" s="10">
        <v>0</v>
      </c>
      <c r="L225" s="10">
        <v>0</v>
      </c>
      <c r="M225" s="10">
        <v>0</v>
      </c>
      <c r="N225" s="10">
        <f t="shared" si="12"/>
        <v>3868.05</v>
      </c>
    </row>
    <row r="226" spans="1:14" s="6" customFormat="1" ht="20.100000000000001" customHeight="1" x14ac:dyDescent="0.2">
      <c r="A226" s="26">
        <f t="shared" si="13"/>
        <v>212</v>
      </c>
      <c r="B226" s="5" t="s">
        <v>126</v>
      </c>
      <c r="C226" s="8" t="s">
        <v>249</v>
      </c>
      <c r="D226" s="5" t="s">
        <v>17</v>
      </c>
      <c r="E226" s="10">
        <v>4450</v>
      </c>
      <c r="F226" s="10">
        <v>0</v>
      </c>
      <c r="G226" s="10">
        <v>0</v>
      </c>
      <c r="H226" s="10">
        <v>250</v>
      </c>
      <c r="I226" s="10">
        <v>145</v>
      </c>
      <c r="J226" s="10">
        <v>0</v>
      </c>
      <c r="K226" s="10">
        <v>0</v>
      </c>
      <c r="L226" s="10">
        <v>0</v>
      </c>
      <c r="M226" s="10">
        <v>0</v>
      </c>
      <c r="N226" s="10">
        <f t="shared" si="12"/>
        <v>4845</v>
      </c>
    </row>
    <row r="227" spans="1:14" s="6" customFormat="1" ht="20.100000000000001" customHeight="1" x14ac:dyDescent="0.2">
      <c r="A227" s="26">
        <f t="shared" si="13"/>
        <v>213</v>
      </c>
      <c r="B227" s="5" t="s">
        <v>155</v>
      </c>
      <c r="C227" s="8" t="s">
        <v>249</v>
      </c>
      <c r="D227" s="5" t="s">
        <v>17</v>
      </c>
      <c r="E227" s="10">
        <v>4450</v>
      </c>
      <c r="F227" s="10">
        <v>0</v>
      </c>
      <c r="G227" s="10">
        <v>0</v>
      </c>
      <c r="H227" s="10">
        <v>250</v>
      </c>
      <c r="I227" s="10">
        <v>145</v>
      </c>
      <c r="J227" s="10">
        <v>0</v>
      </c>
      <c r="K227" s="10">
        <v>0</v>
      </c>
      <c r="L227" s="10">
        <v>0</v>
      </c>
      <c r="M227" s="10">
        <v>0</v>
      </c>
      <c r="N227" s="10">
        <f t="shared" si="12"/>
        <v>4845</v>
      </c>
    </row>
    <row r="228" spans="1:14" s="6" customFormat="1" ht="20.100000000000001" customHeight="1" x14ac:dyDescent="0.2">
      <c r="A228" s="26">
        <f t="shared" si="13"/>
        <v>214</v>
      </c>
      <c r="B228" s="5" t="s">
        <v>378</v>
      </c>
      <c r="C228" s="8" t="s">
        <v>249</v>
      </c>
      <c r="D228" s="5" t="s">
        <v>18</v>
      </c>
      <c r="E228" s="10">
        <v>6450</v>
      </c>
      <c r="F228" s="10">
        <v>0</v>
      </c>
      <c r="G228" s="10">
        <v>0</v>
      </c>
      <c r="H228" s="10">
        <v>250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f>SUM(E228:M228)</f>
        <v>6700</v>
      </c>
    </row>
    <row r="229" spans="1:14" s="6" customFormat="1" ht="20.100000000000001" customHeight="1" x14ac:dyDescent="0.2">
      <c r="A229" s="26">
        <f t="shared" si="13"/>
        <v>215</v>
      </c>
      <c r="B229" s="5" t="s">
        <v>127</v>
      </c>
      <c r="C229" s="8" t="s">
        <v>249</v>
      </c>
      <c r="D229" s="5" t="s">
        <v>17</v>
      </c>
      <c r="E229" s="10">
        <v>4450</v>
      </c>
      <c r="F229" s="10">
        <v>0</v>
      </c>
      <c r="G229" s="10">
        <v>0</v>
      </c>
      <c r="H229" s="10">
        <v>250</v>
      </c>
      <c r="I229" s="10">
        <v>145</v>
      </c>
      <c r="J229" s="10">
        <v>0</v>
      </c>
      <c r="K229" s="10">
        <v>0</v>
      </c>
      <c r="L229" s="10">
        <v>0</v>
      </c>
      <c r="M229" s="10">
        <v>0</v>
      </c>
      <c r="N229" s="10">
        <f t="shared" si="12"/>
        <v>4845</v>
      </c>
    </row>
    <row r="230" spans="1:14" s="6" customFormat="1" ht="20.100000000000001" customHeight="1" x14ac:dyDescent="0.2">
      <c r="A230" s="26">
        <f t="shared" si="13"/>
        <v>216</v>
      </c>
      <c r="B230" s="27" t="s">
        <v>387</v>
      </c>
      <c r="C230" s="8" t="s">
        <v>249</v>
      </c>
      <c r="D230" s="27" t="s">
        <v>388</v>
      </c>
      <c r="E230" s="10">
        <v>25375</v>
      </c>
      <c r="F230" s="10"/>
      <c r="G230" s="10"/>
      <c r="H230" s="10">
        <v>250</v>
      </c>
      <c r="I230" s="10"/>
      <c r="J230" s="10">
        <v>375</v>
      </c>
      <c r="K230" s="10"/>
      <c r="L230" s="10"/>
      <c r="M230" s="10"/>
      <c r="N230" s="10">
        <f>SUM(E230:M230)</f>
        <v>26000</v>
      </c>
    </row>
    <row r="231" spans="1:14" s="6" customFormat="1" ht="20.100000000000001" customHeight="1" x14ac:dyDescent="0.2">
      <c r="A231" s="26">
        <f t="shared" si="13"/>
        <v>217</v>
      </c>
      <c r="B231" s="5" t="s">
        <v>386</v>
      </c>
      <c r="C231" s="8" t="s">
        <v>249</v>
      </c>
      <c r="D231" s="5" t="s">
        <v>19</v>
      </c>
      <c r="E231" s="10">
        <v>10475</v>
      </c>
      <c r="F231" s="10">
        <v>0</v>
      </c>
      <c r="G231" s="10">
        <v>0</v>
      </c>
      <c r="H231" s="10">
        <v>250</v>
      </c>
      <c r="I231" s="10">
        <v>0</v>
      </c>
      <c r="J231" s="10">
        <v>375</v>
      </c>
      <c r="K231" s="10">
        <v>0</v>
      </c>
      <c r="L231" s="10">
        <v>0</v>
      </c>
      <c r="M231" s="10">
        <v>0</v>
      </c>
      <c r="N231" s="10">
        <f t="shared" si="12"/>
        <v>11100</v>
      </c>
    </row>
    <row r="232" spans="1:14" s="6" customFormat="1" ht="20.100000000000001" customHeight="1" x14ac:dyDescent="0.2">
      <c r="A232" s="26">
        <f t="shared" si="13"/>
        <v>218</v>
      </c>
      <c r="B232" s="6" t="s">
        <v>286</v>
      </c>
      <c r="C232" s="8" t="s">
        <v>249</v>
      </c>
      <c r="D232" s="5" t="s">
        <v>16</v>
      </c>
      <c r="E232" s="10">
        <v>3473.05</v>
      </c>
      <c r="F232" s="10">
        <v>0</v>
      </c>
      <c r="G232" s="10">
        <v>0</v>
      </c>
      <c r="H232" s="10">
        <v>250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f>SUM(E232:M232)</f>
        <v>3723.05</v>
      </c>
    </row>
    <row r="233" spans="1:14" s="6" customFormat="1" ht="20.100000000000001" customHeight="1" x14ac:dyDescent="0.2">
      <c r="A233" s="26">
        <f t="shared" si="13"/>
        <v>219</v>
      </c>
      <c r="B233" s="5" t="s">
        <v>278</v>
      </c>
      <c r="C233" s="8" t="s">
        <v>249</v>
      </c>
      <c r="D233" s="5" t="s">
        <v>16</v>
      </c>
      <c r="E233" s="10">
        <v>3473.05</v>
      </c>
      <c r="F233" s="10">
        <v>0</v>
      </c>
      <c r="G233" s="10">
        <v>0</v>
      </c>
      <c r="H233" s="10">
        <v>250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f>SUM(E233:M233)</f>
        <v>3723.05</v>
      </c>
    </row>
    <row r="234" spans="1:14" s="6" customFormat="1" ht="20.100000000000001" customHeight="1" x14ac:dyDescent="0.2">
      <c r="A234" s="26">
        <f t="shared" si="13"/>
        <v>220</v>
      </c>
      <c r="B234" s="5" t="s">
        <v>129</v>
      </c>
      <c r="C234" s="8" t="s">
        <v>249</v>
      </c>
      <c r="D234" s="5" t="s">
        <v>17</v>
      </c>
      <c r="E234" s="10">
        <v>4450</v>
      </c>
      <c r="F234" s="10">
        <v>0</v>
      </c>
      <c r="G234" s="10">
        <v>0</v>
      </c>
      <c r="H234" s="10">
        <v>250</v>
      </c>
      <c r="I234" s="10">
        <v>145</v>
      </c>
      <c r="J234" s="10">
        <v>0</v>
      </c>
      <c r="K234" s="10">
        <v>0</v>
      </c>
      <c r="L234" s="10">
        <v>0</v>
      </c>
      <c r="M234" s="10">
        <v>0</v>
      </c>
      <c r="N234" s="10">
        <f t="shared" ref="N234:N262" si="15">SUM(E234:M234)</f>
        <v>4845</v>
      </c>
    </row>
    <row r="235" spans="1:14" s="6" customFormat="1" ht="20.100000000000001" customHeight="1" x14ac:dyDescent="0.2">
      <c r="A235" s="26">
        <f t="shared" si="13"/>
        <v>221</v>
      </c>
      <c r="B235" s="5" t="s">
        <v>302</v>
      </c>
      <c r="C235" s="8" t="s">
        <v>249</v>
      </c>
      <c r="D235" s="5" t="s">
        <v>19</v>
      </c>
      <c r="E235" s="10">
        <v>10475</v>
      </c>
      <c r="F235" s="10">
        <v>0</v>
      </c>
      <c r="G235" s="10">
        <v>0</v>
      </c>
      <c r="H235" s="10">
        <v>250</v>
      </c>
      <c r="I235" s="10">
        <v>0</v>
      </c>
      <c r="J235" s="10">
        <v>375</v>
      </c>
      <c r="K235" s="10">
        <v>0</v>
      </c>
      <c r="L235" s="10">
        <v>0</v>
      </c>
      <c r="M235" s="10">
        <v>0</v>
      </c>
      <c r="N235" s="10">
        <f>SUM(E235:M235)</f>
        <v>11100</v>
      </c>
    </row>
    <row r="236" spans="1:14" s="6" customFormat="1" ht="20.100000000000001" customHeight="1" x14ac:dyDescent="0.2">
      <c r="A236" s="26">
        <f t="shared" si="13"/>
        <v>222</v>
      </c>
      <c r="B236" s="5" t="s">
        <v>338</v>
      </c>
      <c r="C236" s="8" t="s">
        <v>249</v>
      </c>
      <c r="D236" s="5" t="s">
        <v>18</v>
      </c>
      <c r="E236" s="10">
        <v>6450</v>
      </c>
      <c r="F236" s="10">
        <v>0</v>
      </c>
      <c r="G236" s="10">
        <v>0</v>
      </c>
      <c r="H236" s="10">
        <v>250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f>SUM(E236:M236)</f>
        <v>6700</v>
      </c>
    </row>
    <row r="237" spans="1:14" s="6" customFormat="1" ht="20.100000000000001" customHeight="1" x14ac:dyDescent="0.2">
      <c r="A237" s="26">
        <f t="shared" si="13"/>
        <v>223</v>
      </c>
      <c r="B237" s="5" t="s">
        <v>188</v>
      </c>
      <c r="C237" s="8" t="s">
        <v>249</v>
      </c>
      <c r="D237" s="5" t="s">
        <v>17</v>
      </c>
      <c r="E237" s="10">
        <v>4450</v>
      </c>
      <c r="F237" s="10">
        <v>0</v>
      </c>
      <c r="G237" s="10">
        <v>0</v>
      </c>
      <c r="H237" s="10">
        <v>250</v>
      </c>
      <c r="I237" s="10">
        <v>100</v>
      </c>
      <c r="J237" s="10">
        <v>0</v>
      </c>
      <c r="K237" s="10">
        <v>0</v>
      </c>
      <c r="L237" s="10">
        <v>0</v>
      </c>
      <c r="M237" s="10">
        <v>0</v>
      </c>
      <c r="N237" s="10">
        <f t="shared" si="15"/>
        <v>4800</v>
      </c>
    </row>
    <row r="238" spans="1:14" s="6" customFormat="1" ht="20.100000000000001" customHeight="1" x14ac:dyDescent="0.2">
      <c r="A238" s="26">
        <f t="shared" si="13"/>
        <v>224</v>
      </c>
      <c r="B238" s="5" t="s">
        <v>222</v>
      </c>
      <c r="C238" s="8" t="s">
        <v>249</v>
      </c>
      <c r="D238" s="5" t="s">
        <v>17</v>
      </c>
      <c r="E238" s="10">
        <v>4450</v>
      </c>
      <c r="F238" s="10">
        <v>0</v>
      </c>
      <c r="G238" s="10">
        <v>0</v>
      </c>
      <c r="H238" s="10">
        <v>250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f t="shared" si="15"/>
        <v>4700</v>
      </c>
    </row>
    <row r="239" spans="1:14" s="6" customFormat="1" ht="20.100000000000001" customHeight="1" x14ac:dyDescent="0.2">
      <c r="A239" s="26">
        <f t="shared" si="13"/>
        <v>225</v>
      </c>
      <c r="B239" s="5" t="s">
        <v>242</v>
      </c>
      <c r="C239" s="8" t="s">
        <v>249</v>
      </c>
      <c r="D239" s="5" t="s">
        <v>18</v>
      </c>
      <c r="E239" s="10">
        <v>6450</v>
      </c>
      <c r="F239" s="10">
        <v>0</v>
      </c>
      <c r="G239" s="10">
        <v>0</v>
      </c>
      <c r="H239" s="10">
        <v>250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f t="shared" si="15"/>
        <v>6700</v>
      </c>
    </row>
    <row r="240" spans="1:14" s="6" customFormat="1" ht="20.100000000000001" customHeight="1" x14ac:dyDescent="0.2">
      <c r="A240" s="26">
        <f t="shared" si="13"/>
        <v>226</v>
      </c>
      <c r="B240" s="5" t="s">
        <v>262</v>
      </c>
      <c r="C240" s="8" t="s">
        <v>249</v>
      </c>
      <c r="D240" s="5" t="s">
        <v>18</v>
      </c>
      <c r="E240" s="10">
        <v>6450</v>
      </c>
      <c r="F240" s="10">
        <v>0</v>
      </c>
      <c r="G240" s="10">
        <v>0</v>
      </c>
      <c r="H240" s="10">
        <v>250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f>SUM(E240:M240)</f>
        <v>6700</v>
      </c>
    </row>
    <row r="241" spans="1:14" s="6" customFormat="1" ht="20.100000000000001" customHeight="1" x14ac:dyDescent="0.2">
      <c r="A241" s="26">
        <f t="shared" si="13"/>
        <v>227</v>
      </c>
      <c r="B241" s="5" t="s">
        <v>407</v>
      </c>
      <c r="C241" s="8" t="s">
        <v>249</v>
      </c>
      <c r="D241" s="5" t="s">
        <v>18</v>
      </c>
      <c r="E241" s="10">
        <v>6450</v>
      </c>
      <c r="F241" s="10">
        <v>0</v>
      </c>
      <c r="G241" s="10">
        <v>0</v>
      </c>
      <c r="H241" s="10">
        <v>250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f t="shared" ref="N241" si="16">SUM(E241:M241)</f>
        <v>6700</v>
      </c>
    </row>
    <row r="242" spans="1:14" s="6" customFormat="1" ht="20.100000000000001" customHeight="1" x14ac:dyDescent="0.2">
      <c r="A242" s="26">
        <f t="shared" si="13"/>
        <v>228</v>
      </c>
      <c r="B242" s="5" t="s">
        <v>400</v>
      </c>
      <c r="C242" s="8" t="s">
        <v>249</v>
      </c>
      <c r="D242" s="5" t="s">
        <v>341</v>
      </c>
      <c r="E242" s="10">
        <v>13275</v>
      </c>
      <c r="F242" s="10">
        <v>0</v>
      </c>
      <c r="G242" s="10">
        <v>0</v>
      </c>
      <c r="H242" s="10">
        <v>250</v>
      </c>
      <c r="I242" s="10">
        <v>0</v>
      </c>
      <c r="J242" s="10">
        <v>375</v>
      </c>
      <c r="K242" s="10">
        <v>0</v>
      </c>
      <c r="L242" s="10">
        <v>0</v>
      </c>
      <c r="M242" s="10">
        <v>0</v>
      </c>
      <c r="N242" s="10">
        <f>SUM(E242:M242)</f>
        <v>13900</v>
      </c>
    </row>
    <row r="243" spans="1:14" s="6" customFormat="1" ht="20.100000000000001" customHeight="1" x14ac:dyDescent="0.2">
      <c r="A243" s="26">
        <f t="shared" si="13"/>
        <v>229</v>
      </c>
      <c r="B243" s="5" t="s">
        <v>236</v>
      </c>
      <c r="C243" s="8" t="s">
        <v>249</v>
      </c>
      <c r="D243" s="5" t="s">
        <v>17</v>
      </c>
      <c r="E243" s="10">
        <v>4450</v>
      </c>
      <c r="F243" s="10">
        <v>0</v>
      </c>
      <c r="G243" s="10">
        <v>0</v>
      </c>
      <c r="H243" s="10">
        <v>250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f t="shared" si="15"/>
        <v>4700</v>
      </c>
    </row>
    <row r="244" spans="1:14" s="6" customFormat="1" ht="20.100000000000001" customHeight="1" x14ac:dyDescent="0.2">
      <c r="A244" s="26">
        <f t="shared" si="13"/>
        <v>230</v>
      </c>
      <c r="B244" s="5" t="s">
        <v>408</v>
      </c>
      <c r="C244" s="8" t="s">
        <v>249</v>
      </c>
      <c r="D244" s="5" t="s">
        <v>17</v>
      </c>
      <c r="E244" s="10">
        <v>4450</v>
      </c>
      <c r="F244" s="10">
        <v>0</v>
      </c>
      <c r="G244" s="10">
        <v>0</v>
      </c>
      <c r="H244" s="10">
        <v>250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f t="shared" si="15"/>
        <v>4700</v>
      </c>
    </row>
    <row r="245" spans="1:14" s="6" customFormat="1" ht="20.100000000000001" customHeight="1" x14ac:dyDescent="0.2">
      <c r="A245" s="26">
        <f t="shared" si="13"/>
        <v>231</v>
      </c>
      <c r="B245" s="5" t="s">
        <v>239</v>
      </c>
      <c r="C245" s="8" t="s">
        <v>249</v>
      </c>
      <c r="D245" s="5" t="s">
        <v>19</v>
      </c>
      <c r="E245" s="10">
        <v>10475</v>
      </c>
      <c r="F245" s="10">
        <v>0</v>
      </c>
      <c r="G245" s="10">
        <v>0</v>
      </c>
      <c r="H245" s="10">
        <v>250</v>
      </c>
      <c r="I245" s="10">
        <v>0</v>
      </c>
      <c r="J245" s="10">
        <v>375</v>
      </c>
      <c r="K245" s="10">
        <v>0</v>
      </c>
      <c r="L245" s="10">
        <v>0</v>
      </c>
      <c r="M245" s="10">
        <v>0</v>
      </c>
      <c r="N245" s="10">
        <f t="shared" si="15"/>
        <v>11100</v>
      </c>
    </row>
    <row r="246" spans="1:14" s="6" customFormat="1" ht="20.100000000000001" customHeight="1" x14ac:dyDescent="0.2">
      <c r="A246" s="26">
        <f t="shared" si="13"/>
        <v>232</v>
      </c>
      <c r="B246" s="5" t="s">
        <v>226</v>
      </c>
      <c r="C246" s="8" t="s">
        <v>249</v>
      </c>
      <c r="D246" s="5" t="s">
        <v>18</v>
      </c>
      <c r="E246" s="10">
        <v>6450</v>
      </c>
      <c r="F246" s="10">
        <v>0</v>
      </c>
      <c r="G246" s="10">
        <v>0</v>
      </c>
      <c r="H246" s="10">
        <v>250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f t="shared" si="15"/>
        <v>6700</v>
      </c>
    </row>
    <row r="247" spans="1:14" s="6" customFormat="1" ht="20.100000000000001" customHeight="1" x14ac:dyDescent="0.2">
      <c r="A247" s="26">
        <f t="shared" si="13"/>
        <v>233</v>
      </c>
      <c r="B247" s="5" t="s">
        <v>303</v>
      </c>
      <c r="C247" s="8" t="s">
        <v>249</v>
      </c>
      <c r="D247" s="5" t="s">
        <v>19</v>
      </c>
      <c r="E247" s="10">
        <v>10475</v>
      </c>
      <c r="F247" s="10">
        <v>0</v>
      </c>
      <c r="G247" s="10">
        <v>0</v>
      </c>
      <c r="H247" s="10">
        <v>250</v>
      </c>
      <c r="I247" s="10">
        <v>0</v>
      </c>
      <c r="J247" s="10">
        <v>375</v>
      </c>
      <c r="K247" s="10">
        <v>0</v>
      </c>
      <c r="L247" s="10">
        <v>0</v>
      </c>
      <c r="M247" s="10">
        <v>0</v>
      </c>
      <c r="N247" s="10">
        <f>SUM(E247:M247)</f>
        <v>11100</v>
      </c>
    </row>
    <row r="248" spans="1:14" s="6" customFormat="1" ht="20.100000000000001" customHeight="1" x14ac:dyDescent="0.2">
      <c r="A248" s="26">
        <f t="shared" si="13"/>
        <v>234</v>
      </c>
      <c r="B248" s="5" t="s">
        <v>366</v>
      </c>
      <c r="C248" s="8" t="s">
        <v>249</v>
      </c>
      <c r="D248" s="5" t="s">
        <v>19</v>
      </c>
      <c r="E248" s="10">
        <v>10475</v>
      </c>
      <c r="F248" s="10">
        <v>0</v>
      </c>
      <c r="G248" s="10">
        <v>0</v>
      </c>
      <c r="H248" s="10">
        <v>250</v>
      </c>
      <c r="I248" s="10">
        <v>0</v>
      </c>
      <c r="J248" s="10">
        <v>375</v>
      </c>
      <c r="K248" s="10">
        <v>0</v>
      </c>
      <c r="L248" s="10">
        <v>0</v>
      </c>
      <c r="M248" s="10">
        <v>0</v>
      </c>
      <c r="N248" s="10">
        <f>SUM(E248:M248)</f>
        <v>11100</v>
      </c>
    </row>
    <row r="249" spans="1:14" s="6" customFormat="1" ht="20.100000000000001" customHeight="1" x14ac:dyDescent="0.2">
      <c r="A249" s="26">
        <f t="shared" si="13"/>
        <v>235</v>
      </c>
      <c r="B249" s="5" t="s">
        <v>131</v>
      </c>
      <c r="C249" s="8" t="s">
        <v>249</v>
      </c>
      <c r="D249" s="5" t="s">
        <v>19</v>
      </c>
      <c r="E249" s="10">
        <v>10475</v>
      </c>
      <c r="F249" s="10">
        <v>0</v>
      </c>
      <c r="G249" s="10">
        <v>0</v>
      </c>
      <c r="H249" s="10">
        <v>250</v>
      </c>
      <c r="I249" s="10">
        <v>0</v>
      </c>
      <c r="J249" s="10">
        <v>375</v>
      </c>
      <c r="K249" s="10">
        <v>0</v>
      </c>
      <c r="L249" s="10">
        <v>0</v>
      </c>
      <c r="M249" s="10">
        <v>0</v>
      </c>
      <c r="N249" s="10">
        <f t="shared" si="15"/>
        <v>11100</v>
      </c>
    </row>
    <row r="250" spans="1:14" s="6" customFormat="1" ht="20.100000000000001" customHeight="1" x14ac:dyDescent="0.2">
      <c r="A250" s="26">
        <f t="shared" si="13"/>
        <v>236</v>
      </c>
      <c r="B250" s="5" t="s">
        <v>364</v>
      </c>
      <c r="C250" s="8" t="s">
        <v>249</v>
      </c>
      <c r="D250" s="5" t="s">
        <v>19</v>
      </c>
      <c r="E250" s="10">
        <v>10475</v>
      </c>
      <c r="F250" s="10">
        <v>0</v>
      </c>
      <c r="G250" s="10">
        <v>0</v>
      </c>
      <c r="H250" s="10">
        <v>250</v>
      </c>
      <c r="I250" s="10">
        <v>0</v>
      </c>
      <c r="J250" s="10">
        <v>375</v>
      </c>
      <c r="K250" s="10">
        <v>0</v>
      </c>
      <c r="L250" s="10">
        <v>0</v>
      </c>
      <c r="M250" s="10">
        <v>0</v>
      </c>
      <c r="N250" s="10">
        <f>SUM(E250:M250)</f>
        <v>11100</v>
      </c>
    </row>
    <row r="251" spans="1:14" s="6" customFormat="1" ht="20.100000000000001" customHeight="1" x14ac:dyDescent="0.2">
      <c r="A251" s="26">
        <f t="shared" si="13"/>
        <v>237</v>
      </c>
      <c r="B251" s="5" t="s">
        <v>289</v>
      </c>
      <c r="C251" s="8" t="s">
        <v>249</v>
      </c>
      <c r="D251" s="5" t="s">
        <v>17</v>
      </c>
      <c r="E251" s="10">
        <v>4450</v>
      </c>
      <c r="F251" s="10">
        <v>0</v>
      </c>
      <c r="G251" s="10">
        <v>0</v>
      </c>
      <c r="H251" s="10">
        <v>250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f t="shared" si="15"/>
        <v>4700</v>
      </c>
    </row>
    <row r="252" spans="1:14" s="6" customFormat="1" ht="20.100000000000001" customHeight="1" x14ac:dyDescent="0.2">
      <c r="A252" s="26">
        <f t="shared" si="13"/>
        <v>238</v>
      </c>
      <c r="B252" s="5" t="s">
        <v>263</v>
      </c>
      <c r="C252" s="8" t="s">
        <v>249</v>
      </c>
      <c r="D252" s="5" t="s">
        <v>17</v>
      </c>
      <c r="E252" s="10">
        <v>4450</v>
      </c>
      <c r="F252" s="10">
        <v>0</v>
      </c>
      <c r="G252" s="10">
        <v>0</v>
      </c>
      <c r="H252" s="10">
        <v>250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f t="shared" si="15"/>
        <v>4700</v>
      </c>
    </row>
    <row r="253" spans="1:14" s="6" customFormat="1" ht="20.100000000000001" customHeight="1" x14ac:dyDescent="0.2">
      <c r="A253" s="26">
        <f t="shared" si="13"/>
        <v>239</v>
      </c>
      <c r="B253" s="27" t="s">
        <v>354</v>
      </c>
      <c r="C253" s="8" t="s">
        <v>249</v>
      </c>
      <c r="D253" s="5" t="s">
        <v>19</v>
      </c>
      <c r="E253" s="10">
        <v>10475</v>
      </c>
      <c r="F253" s="10">
        <v>0</v>
      </c>
      <c r="G253" s="10">
        <v>0</v>
      </c>
      <c r="H253" s="10">
        <v>250</v>
      </c>
      <c r="I253" s="10">
        <v>0</v>
      </c>
      <c r="J253" s="10">
        <v>375</v>
      </c>
      <c r="K253" s="10">
        <v>0</v>
      </c>
      <c r="L253" s="10">
        <v>0</v>
      </c>
      <c r="M253" s="10">
        <v>0</v>
      </c>
      <c r="N253" s="10">
        <f t="shared" si="15"/>
        <v>11100</v>
      </c>
    </row>
    <row r="254" spans="1:14" s="6" customFormat="1" ht="20.100000000000001" customHeight="1" x14ac:dyDescent="0.2">
      <c r="A254" s="26">
        <f t="shared" si="13"/>
        <v>240</v>
      </c>
      <c r="B254" s="5" t="s">
        <v>178</v>
      </c>
      <c r="C254" s="8" t="s">
        <v>249</v>
      </c>
      <c r="D254" s="5" t="s">
        <v>18</v>
      </c>
      <c r="E254" s="10">
        <v>6450</v>
      </c>
      <c r="F254" s="10">
        <v>0</v>
      </c>
      <c r="G254" s="10">
        <v>0</v>
      </c>
      <c r="H254" s="10">
        <v>250</v>
      </c>
      <c r="I254" s="10">
        <v>100</v>
      </c>
      <c r="J254" s="10">
        <v>0</v>
      </c>
      <c r="K254" s="10">
        <v>0</v>
      </c>
      <c r="L254" s="10">
        <v>0</v>
      </c>
      <c r="M254" s="10">
        <v>0</v>
      </c>
      <c r="N254" s="10">
        <f t="shared" si="15"/>
        <v>6800</v>
      </c>
    </row>
    <row r="255" spans="1:14" s="6" customFormat="1" ht="20.100000000000001" customHeight="1" x14ac:dyDescent="0.2">
      <c r="A255" s="26">
        <f t="shared" si="13"/>
        <v>241</v>
      </c>
      <c r="B255" s="5" t="s">
        <v>307</v>
      </c>
      <c r="C255" s="8" t="s">
        <v>249</v>
      </c>
      <c r="D255" s="5" t="s">
        <v>19</v>
      </c>
      <c r="E255" s="10">
        <v>10475</v>
      </c>
      <c r="F255" s="10">
        <v>0</v>
      </c>
      <c r="G255" s="10">
        <v>0</v>
      </c>
      <c r="H255" s="10">
        <v>250</v>
      </c>
      <c r="I255" s="10">
        <v>0</v>
      </c>
      <c r="J255" s="10">
        <v>375</v>
      </c>
      <c r="K255" s="10">
        <v>0</v>
      </c>
      <c r="L255" s="10">
        <v>0</v>
      </c>
      <c r="M255" s="10">
        <v>0</v>
      </c>
      <c r="N255" s="10">
        <f>SUM(E255:M255)</f>
        <v>11100</v>
      </c>
    </row>
    <row r="256" spans="1:14" s="6" customFormat="1" ht="20.100000000000001" customHeight="1" x14ac:dyDescent="0.2">
      <c r="A256" s="26">
        <f t="shared" si="13"/>
        <v>242</v>
      </c>
      <c r="B256" s="5" t="s">
        <v>204</v>
      </c>
      <c r="C256" s="8" t="s">
        <v>249</v>
      </c>
      <c r="D256" s="5" t="s">
        <v>18</v>
      </c>
      <c r="E256" s="10">
        <v>6450</v>
      </c>
      <c r="F256" s="10">
        <v>0</v>
      </c>
      <c r="G256" s="10">
        <v>0</v>
      </c>
      <c r="H256" s="10">
        <v>250</v>
      </c>
      <c r="I256" s="10">
        <v>100</v>
      </c>
      <c r="J256" s="10">
        <v>0</v>
      </c>
      <c r="K256" s="10">
        <v>0</v>
      </c>
      <c r="L256" s="10">
        <v>0</v>
      </c>
      <c r="M256" s="10">
        <v>0</v>
      </c>
      <c r="N256" s="10">
        <f t="shared" si="15"/>
        <v>6800</v>
      </c>
    </row>
    <row r="257" spans="1:14" s="6" customFormat="1" ht="20.100000000000001" customHeight="1" x14ac:dyDescent="0.2">
      <c r="A257" s="26">
        <f t="shared" si="13"/>
        <v>243</v>
      </c>
      <c r="B257" s="5" t="s">
        <v>337</v>
      </c>
      <c r="C257" s="8" t="s">
        <v>249</v>
      </c>
      <c r="D257" s="5" t="s">
        <v>18</v>
      </c>
      <c r="E257" s="10">
        <v>6450</v>
      </c>
      <c r="F257" s="10">
        <v>0</v>
      </c>
      <c r="G257" s="10">
        <v>0</v>
      </c>
      <c r="H257" s="10">
        <v>250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f>SUM(E257:M257)</f>
        <v>6700</v>
      </c>
    </row>
    <row r="258" spans="1:14" s="6" customFormat="1" ht="20.100000000000001" customHeight="1" x14ac:dyDescent="0.2">
      <c r="A258" s="26">
        <f t="shared" si="13"/>
        <v>244</v>
      </c>
      <c r="B258" s="5" t="s">
        <v>133</v>
      </c>
      <c r="C258" s="8" t="s">
        <v>249</v>
      </c>
      <c r="D258" s="5" t="s">
        <v>17</v>
      </c>
      <c r="E258" s="10">
        <v>4450</v>
      </c>
      <c r="F258" s="10">
        <v>0</v>
      </c>
      <c r="G258" s="10">
        <v>0</v>
      </c>
      <c r="H258" s="10">
        <v>250</v>
      </c>
      <c r="I258" s="10">
        <v>145</v>
      </c>
      <c r="J258" s="10">
        <v>0</v>
      </c>
      <c r="K258" s="10">
        <v>0</v>
      </c>
      <c r="L258" s="10">
        <v>0</v>
      </c>
      <c r="M258" s="10">
        <v>0</v>
      </c>
      <c r="N258" s="10">
        <f t="shared" si="15"/>
        <v>4845</v>
      </c>
    </row>
    <row r="259" spans="1:14" s="6" customFormat="1" ht="20.100000000000001" customHeight="1" x14ac:dyDescent="0.2">
      <c r="A259" s="26">
        <f t="shared" si="13"/>
        <v>245</v>
      </c>
      <c r="B259" s="5" t="s">
        <v>177</v>
      </c>
      <c r="C259" s="8" t="s">
        <v>249</v>
      </c>
      <c r="D259" s="5" t="s">
        <v>16</v>
      </c>
      <c r="E259" s="10">
        <v>3473.05</v>
      </c>
      <c r="F259" s="10">
        <v>0</v>
      </c>
      <c r="G259" s="10">
        <v>0</v>
      </c>
      <c r="H259" s="10">
        <v>250</v>
      </c>
      <c r="I259" s="10">
        <v>100</v>
      </c>
      <c r="J259" s="10">
        <v>0</v>
      </c>
      <c r="K259" s="10">
        <v>0</v>
      </c>
      <c r="L259" s="10">
        <v>0</v>
      </c>
      <c r="M259" s="10">
        <v>0</v>
      </c>
      <c r="N259" s="10">
        <f t="shared" si="15"/>
        <v>3823.05</v>
      </c>
    </row>
    <row r="260" spans="1:14" s="6" customFormat="1" ht="20.100000000000001" customHeight="1" x14ac:dyDescent="0.2">
      <c r="A260" s="26">
        <f t="shared" si="13"/>
        <v>246</v>
      </c>
      <c r="B260" s="5" t="s">
        <v>291</v>
      </c>
      <c r="C260" s="8" t="s">
        <v>249</v>
      </c>
      <c r="D260" s="5" t="s">
        <v>17</v>
      </c>
      <c r="E260" s="10">
        <v>4450</v>
      </c>
      <c r="F260" s="10">
        <v>0</v>
      </c>
      <c r="G260" s="10">
        <v>0</v>
      </c>
      <c r="H260" s="10">
        <v>250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f>SUM(E260:M260)</f>
        <v>4700</v>
      </c>
    </row>
    <row r="261" spans="1:14" s="6" customFormat="1" ht="20.100000000000001" customHeight="1" x14ac:dyDescent="0.2">
      <c r="A261" s="26">
        <f t="shared" si="13"/>
        <v>247</v>
      </c>
      <c r="B261" s="27" t="s">
        <v>377</v>
      </c>
      <c r="C261" s="8" t="s">
        <v>249</v>
      </c>
      <c r="D261" s="5" t="s">
        <v>18</v>
      </c>
      <c r="E261" s="10">
        <v>6450</v>
      </c>
      <c r="F261" s="10">
        <v>0</v>
      </c>
      <c r="G261" s="10">
        <v>0</v>
      </c>
      <c r="H261" s="10">
        <v>250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f>SUM(E261:M261)</f>
        <v>6700</v>
      </c>
    </row>
    <row r="262" spans="1:14" s="6" customFormat="1" ht="20.100000000000001" customHeight="1" x14ac:dyDescent="0.2">
      <c r="A262" s="26">
        <f t="shared" si="13"/>
        <v>248</v>
      </c>
      <c r="B262" s="5" t="s">
        <v>229</v>
      </c>
      <c r="C262" s="8" t="s">
        <v>249</v>
      </c>
      <c r="D262" s="5" t="s">
        <v>17</v>
      </c>
      <c r="E262" s="10">
        <v>4450</v>
      </c>
      <c r="F262" s="10">
        <v>0</v>
      </c>
      <c r="G262" s="10">
        <v>0</v>
      </c>
      <c r="H262" s="10">
        <v>250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f t="shared" si="15"/>
        <v>4700</v>
      </c>
    </row>
    <row r="263" spans="1:14" s="6" customFormat="1" ht="20.100000000000001" customHeight="1" x14ac:dyDescent="0.2">
      <c r="A263" s="26">
        <f t="shared" si="13"/>
        <v>249</v>
      </c>
      <c r="B263" s="5" t="s">
        <v>134</v>
      </c>
      <c r="C263" s="8" t="s">
        <v>249</v>
      </c>
      <c r="D263" s="5" t="s">
        <v>17</v>
      </c>
      <c r="E263" s="10">
        <v>4450</v>
      </c>
      <c r="F263" s="10">
        <v>0</v>
      </c>
      <c r="G263" s="10">
        <v>0</v>
      </c>
      <c r="H263" s="10">
        <v>250</v>
      </c>
      <c r="I263" s="10">
        <v>145</v>
      </c>
      <c r="J263" s="10">
        <v>0</v>
      </c>
      <c r="K263" s="10">
        <v>0</v>
      </c>
      <c r="L263" s="10">
        <v>0</v>
      </c>
      <c r="M263" s="10">
        <v>0</v>
      </c>
      <c r="N263" s="10">
        <f t="shared" ref="N263:N302" si="17">SUM(E263:M263)</f>
        <v>4845</v>
      </c>
    </row>
    <row r="264" spans="1:14" s="6" customFormat="1" ht="20.100000000000001" customHeight="1" x14ac:dyDescent="0.2">
      <c r="A264" s="26">
        <f t="shared" si="13"/>
        <v>250</v>
      </c>
      <c r="B264" s="5" t="s">
        <v>237</v>
      </c>
      <c r="C264" s="8" t="s">
        <v>249</v>
      </c>
      <c r="D264" s="5" t="s">
        <v>18</v>
      </c>
      <c r="E264" s="10">
        <v>6450</v>
      </c>
      <c r="F264" s="10">
        <v>0</v>
      </c>
      <c r="G264" s="10">
        <v>0</v>
      </c>
      <c r="H264" s="10">
        <v>250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f t="shared" si="17"/>
        <v>6700</v>
      </c>
    </row>
    <row r="265" spans="1:14" s="6" customFormat="1" ht="20.100000000000001" customHeight="1" x14ac:dyDescent="0.2">
      <c r="A265" s="26">
        <f t="shared" si="13"/>
        <v>251</v>
      </c>
      <c r="B265" s="5" t="s">
        <v>269</v>
      </c>
      <c r="C265" s="8" t="s">
        <v>249</v>
      </c>
      <c r="D265" s="5" t="s">
        <v>16</v>
      </c>
      <c r="E265" s="10">
        <v>3473.05</v>
      </c>
      <c r="F265" s="10">
        <v>0</v>
      </c>
      <c r="G265" s="10">
        <v>0</v>
      </c>
      <c r="H265" s="10">
        <v>250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f t="shared" si="17"/>
        <v>3723.05</v>
      </c>
    </row>
    <row r="266" spans="1:14" s="6" customFormat="1" ht="20.100000000000001" customHeight="1" x14ac:dyDescent="0.2">
      <c r="A266" s="26">
        <f t="shared" si="13"/>
        <v>252</v>
      </c>
      <c r="B266" s="5" t="s">
        <v>201</v>
      </c>
      <c r="C266" s="8" t="s">
        <v>249</v>
      </c>
      <c r="D266" s="5" t="s">
        <v>19</v>
      </c>
      <c r="E266" s="10">
        <v>10475</v>
      </c>
      <c r="F266" s="10">
        <v>0</v>
      </c>
      <c r="G266" s="10">
        <v>0</v>
      </c>
      <c r="H266" s="10">
        <v>250</v>
      </c>
      <c r="I266" s="10">
        <v>0</v>
      </c>
      <c r="J266" s="10">
        <v>375</v>
      </c>
      <c r="K266" s="10">
        <v>0</v>
      </c>
      <c r="L266" s="10">
        <v>0</v>
      </c>
      <c r="M266" s="10">
        <v>0</v>
      </c>
      <c r="N266" s="10">
        <f t="shared" si="17"/>
        <v>11100</v>
      </c>
    </row>
    <row r="267" spans="1:14" s="6" customFormat="1" ht="20.100000000000001" customHeight="1" x14ac:dyDescent="0.2">
      <c r="A267" s="26">
        <f t="shared" si="13"/>
        <v>253</v>
      </c>
      <c r="B267" s="5" t="s">
        <v>314</v>
      </c>
      <c r="C267" s="8" t="s">
        <v>249</v>
      </c>
      <c r="D267" s="5" t="s">
        <v>18</v>
      </c>
      <c r="E267" s="10">
        <v>6450</v>
      </c>
      <c r="F267" s="10">
        <v>0</v>
      </c>
      <c r="G267" s="10">
        <v>0</v>
      </c>
      <c r="H267" s="10">
        <v>250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f t="shared" si="17"/>
        <v>6700</v>
      </c>
    </row>
    <row r="268" spans="1:14" s="6" customFormat="1" ht="20.100000000000001" customHeight="1" x14ac:dyDescent="0.2">
      <c r="A268" s="26">
        <f t="shared" si="13"/>
        <v>254</v>
      </c>
      <c r="B268" s="5" t="s">
        <v>335</v>
      </c>
      <c r="C268" s="8" t="s">
        <v>249</v>
      </c>
      <c r="D268" s="5" t="s">
        <v>18</v>
      </c>
      <c r="E268" s="10">
        <v>6450</v>
      </c>
      <c r="F268" s="10">
        <v>0</v>
      </c>
      <c r="G268" s="10">
        <v>0</v>
      </c>
      <c r="H268" s="10">
        <v>250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f>SUM(E268:M268)</f>
        <v>6700</v>
      </c>
    </row>
    <row r="269" spans="1:14" s="6" customFormat="1" ht="20.100000000000001" customHeight="1" x14ac:dyDescent="0.2">
      <c r="A269" s="26">
        <f t="shared" si="13"/>
        <v>255</v>
      </c>
      <c r="B269" s="5" t="s">
        <v>379</v>
      </c>
      <c r="C269" s="8" t="s">
        <v>249</v>
      </c>
      <c r="D269" s="5" t="s">
        <v>18</v>
      </c>
      <c r="E269" s="10">
        <v>6450</v>
      </c>
      <c r="F269" s="10">
        <v>0</v>
      </c>
      <c r="G269" s="10">
        <v>0</v>
      </c>
      <c r="H269" s="10">
        <v>250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f>SUM(E269:M269)</f>
        <v>6700</v>
      </c>
    </row>
    <row r="270" spans="1:14" s="6" customFormat="1" ht="20.100000000000001" customHeight="1" x14ac:dyDescent="0.2">
      <c r="A270" s="26">
        <f t="shared" si="13"/>
        <v>256</v>
      </c>
      <c r="B270" s="5" t="s">
        <v>137</v>
      </c>
      <c r="C270" s="8" t="s">
        <v>249</v>
      </c>
      <c r="D270" s="5" t="s">
        <v>341</v>
      </c>
      <c r="E270" s="10">
        <v>13275</v>
      </c>
      <c r="F270" s="10">
        <v>0</v>
      </c>
      <c r="G270" s="10">
        <v>0</v>
      </c>
      <c r="H270" s="10">
        <v>250</v>
      </c>
      <c r="I270" s="10">
        <v>0</v>
      </c>
      <c r="J270" s="10">
        <v>375</v>
      </c>
      <c r="K270" s="10">
        <v>0</v>
      </c>
      <c r="L270" s="10">
        <v>0</v>
      </c>
      <c r="M270" s="10">
        <v>0</v>
      </c>
      <c r="N270" s="10">
        <f>SUM(E270:M270)</f>
        <v>13900</v>
      </c>
    </row>
    <row r="271" spans="1:14" s="6" customFormat="1" ht="20.100000000000001" customHeight="1" x14ac:dyDescent="0.2">
      <c r="A271" s="26">
        <f t="shared" ref="A271:A320" si="18">+A270+1</f>
        <v>257</v>
      </c>
      <c r="B271" s="5" t="s">
        <v>179</v>
      </c>
      <c r="C271" s="8" t="s">
        <v>249</v>
      </c>
      <c r="D271" s="5" t="s">
        <v>18</v>
      </c>
      <c r="E271" s="10">
        <v>6450</v>
      </c>
      <c r="F271" s="10">
        <v>0</v>
      </c>
      <c r="G271" s="10">
        <v>0</v>
      </c>
      <c r="H271" s="10">
        <v>250</v>
      </c>
      <c r="I271" s="10">
        <v>100</v>
      </c>
      <c r="J271" s="10">
        <v>0</v>
      </c>
      <c r="K271" s="10">
        <v>0</v>
      </c>
      <c r="L271" s="10">
        <v>0</v>
      </c>
      <c r="M271" s="10">
        <v>0</v>
      </c>
      <c r="N271" s="10">
        <f t="shared" si="17"/>
        <v>6800</v>
      </c>
    </row>
    <row r="272" spans="1:14" s="6" customFormat="1" ht="20.100000000000001" customHeight="1" x14ac:dyDescent="0.2">
      <c r="A272" s="26">
        <f t="shared" si="18"/>
        <v>258</v>
      </c>
      <c r="B272" s="27" t="s">
        <v>371</v>
      </c>
      <c r="C272" s="8" t="s">
        <v>249</v>
      </c>
      <c r="D272" s="5" t="s">
        <v>363</v>
      </c>
      <c r="E272" s="10">
        <v>10475</v>
      </c>
      <c r="F272" s="10">
        <v>0</v>
      </c>
      <c r="G272" s="10">
        <v>0</v>
      </c>
      <c r="H272" s="10">
        <v>250</v>
      </c>
      <c r="I272" s="10">
        <v>0</v>
      </c>
      <c r="J272" s="10">
        <v>375</v>
      </c>
      <c r="K272" s="10">
        <v>0</v>
      </c>
      <c r="L272" s="10">
        <v>0</v>
      </c>
      <c r="M272" s="10">
        <v>0</v>
      </c>
      <c r="N272" s="10">
        <f>SUM(E272:M272)</f>
        <v>11100</v>
      </c>
    </row>
    <row r="273" spans="1:14" s="6" customFormat="1" ht="20.100000000000001" customHeight="1" x14ac:dyDescent="0.2">
      <c r="A273" s="26">
        <f t="shared" si="18"/>
        <v>259</v>
      </c>
      <c r="B273" s="5" t="s">
        <v>320</v>
      </c>
      <c r="C273" s="8" t="s">
        <v>249</v>
      </c>
      <c r="D273" s="5" t="s">
        <v>18</v>
      </c>
      <c r="E273" s="10">
        <v>6450</v>
      </c>
      <c r="F273" s="10">
        <v>0</v>
      </c>
      <c r="G273" s="10">
        <v>0</v>
      </c>
      <c r="H273" s="10">
        <v>250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f>SUM(E273:M273)</f>
        <v>6700</v>
      </c>
    </row>
    <row r="274" spans="1:14" s="6" customFormat="1" ht="20.100000000000001" customHeight="1" x14ac:dyDescent="0.2">
      <c r="A274" s="26">
        <f t="shared" si="18"/>
        <v>260</v>
      </c>
      <c r="B274" s="27" t="s">
        <v>391</v>
      </c>
      <c r="C274" s="8" t="s">
        <v>249</v>
      </c>
      <c r="D274" s="5" t="s">
        <v>18</v>
      </c>
      <c r="E274" s="10">
        <v>6450</v>
      </c>
      <c r="F274" s="10">
        <v>0</v>
      </c>
      <c r="G274" s="10">
        <v>0</v>
      </c>
      <c r="H274" s="10">
        <v>250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f>SUM(E274:M274)</f>
        <v>6700</v>
      </c>
    </row>
    <row r="275" spans="1:14" s="6" customFormat="1" ht="20.100000000000001" customHeight="1" x14ac:dyDescent="0.2">
      <c r="A275" s="26">
        <f t="shared" si="18"/>
        <v>261</v>
      </c>
      <c r="B275" s="27" t="s">
        <v>309</v>
      </c>
      <c r="C275" s="8" t="s">
        <v>249</v>
      </c>
      <c r="D275" s="5" t="s">
        <v>18</v>
      </c>
      <c r="E275" s="10">
        <v>6450</v>
      </c>
      <c r="F275" s="10">
        <v>0</v>
      </c>
      <c r="G275" s="10">
        <v>0</v>
      </c>
      <c r="H275" s="10">
        <v>250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f t="shared" si="17"/>
        <v>6700</v>
      </c>
    </row>
    <row r="276" spans="1:14" s="6" customFormat="1" ht="20.100000000000001" customHeight="1" x14ac:dyDescent="0.2">
      <c r="A276" s="26">
        <f t="shared" si="18"/>
        <v>262</v>
      </c>
      <c r="B276" s="5" t="s">
        <v>182</v>
      </c>
      <c r="C276" s="8" t="s">
        <v>249</v>
      </c>
      <c r="D276" s="5" t="s">
        <v>16</v>
      </c>
      <c r="E276" s="10">
        <v>3473.05</v>
      </c>
      <c r="F276" s="10">
        <v>0</v>
      </c>
      <c r="G276" s="10">
        <v>0</v>
      </c>
      <c r="H276" s="10">
        <v>250</v>
      </c>
      <c r="I276" s="10">
        <v>100</v>
      </c>
      <c r="J276" s="10">
        <v>0</v>
      </c>
      <c r="K276" s="10">
        <v>0</v>
      </c>
      <c r="L276" s="10">
        <v>0</v>
      </c>
      <c r="M276" s="10">
        <v>0</v>
      </c>
      <c r="N276" s="10">
        <f t="shared" si="17"/>
        <v>3823.05</v>
      </c>
    </row>
    <row r="277" spans="1:14" s="6" customFormat="1" ht="20.100000000000001" customHeight="1" x14ac:dyDescent="0.2">
      <c r="A277" s="26">
        <f t="shared" si="18"/>
        <v>263</v>
      </c>
      <c r="B277" s="5" t="s">
        <v>419</v>
      </c>
      <c r="C277" s="8" t="s">
        <v>249</v>
      </c>
      <c r="D277" s="5" t="s">
        <v>19</v>
      </c>
      <c r="E277" s="10">
        <v>10475</v>
      </c>
      <c r="F277" s="10">
        <v>0</v>
      </c>
      <c r="G277" s="10">
        <v>0</v>
      </c>
      <c r="H277" s="10">
        <v>250</v>
      </c>
      <c r="I277" s="10">
        <v>0</v>
      </c>
      <c r="J277" s="10">
        <v>375</v>
      </c>
      <c r="K277" s="10">
        <v>0</v>
      </c>
      <c r="L277" s="10">
        <v>0</v>
      </c>
      <c r="M277" s="10">
        <v>0</v>
      </c>
      <c r="N277" s="10">
        <f t="shared" si="17"/>
        <v>11100</v>
      </c>
    </row>
    <row r="278" spans="1:14" s="6" customFormat="1" ht="20.100000000000001" customHeight="1" x14ac:dyDescent="0.2">
      <c r="A278" s="26">
        <f t="shared" si="18"/>
        <v>264</v>
      </c>
      <c r="B278" s="5" t="s">
        <v>267</v>
      </c>
      <c r="C278" s="8" t="s">
        <v>249</v>
      </c>
      <c r="D278" s="5" t="s">
        <v>19</v>
      </c>
      <c r="E278" s="10">
        <v>10475</v>
      </c>
      <c r="F278" s="10">
        <v>0</v>
      </c>
      <c r="G278" s="10">
        <v>0</v>
      </c>
      <c r="H278" s="10">
        <v>250</v>
      </c>
      <c r="I278" s="10">
        <v>0</v>
      </c>
      <c r="J278" s="10">
        <v>375</v>
      </c>
      <c r="K278" s="10">
        <v>0</v>
      </c>
      <c r="L278" s="10">
        <v>0</v>
      </c>
      <c r="M278" s="10">
        <v>0</v>
      </c>
      <c r="N278" s="10">
        <f>SUM(E278:M278)</f>
        <v>11100</v>
      </c>
    </row>
    <row r="279" spans="1:14" s="6" customFormat="1" ht="20.100000000000001" customHeight="1" x14ac:dyDescent="0.2">
      <c r="A279" s="26">
        <f t="shared" si="18"/>
        <v>265</v>
      </c>
      <c r="B279" s="5" t="s">
        <v>152</v>
      </c>
      <c r="C279" s="8" t="s">
        <v>249</v>
      </c>
      <c r="D279" s="5" t="s">
        <v>17</v>
      </c>
      <c r="E279" s="10">
        <v>4450</v>
      </c>
      <c r="F279" s="10">
        <v>0</v>
      </c>
      <c r="G279" s="10">
        <v>0</v>
      </c>
      <c r="H279" s="10">
        <v>250</v>
      </c>
      <c r="I279" s="10">
        <v>145</v>
      </c>
      <c r="J279" s="10">
        <v>0</v>
      </c>
      <c r="K279" s="10">
        <v>0</v>
      </c>
      <c r="L279" s="10">
        <v>0</v>
      </c>
      <c r="M279" s="10">
        <v>0</v>
      </c>
      <c r="N279" s="10">
        <f t="shared" si="17"/>
        <v>4845</v>
      </c>
    </row>
    <row r="280" spans="1:14" s="6" customFormat="1" ht="20.100000000000001" customHeight="1" x14ac:dyDescent="0.2">
      <c r="A280" s="26">
        <f t="shared" si="18"/>
        <v>266</v>
      </c>
      <c r="B280" s="5" t="s">
        <v>202</v>
      </c>
      <c r="C280" s="8" t="s">
        <v>249</v>
      </c>
      <c r="D280" s="5" t="s">
        <v>19</v>
      </c>
      <c r="E280" s="10">
        <v>10475</v>
      </c>
      <c r="F280" s="10">
        <v>0</v>
      </c>
      <c r="G280" s="10">
        <v>0</v>
      </c>
      <c r="H280" s="10">
        <v>250</v>
      </c>
      <c r="I280" s="10">
        <v>0</v>
      </c>
      <c r="J280" s="10">
        <v>375</v>
      </c>
      <c r="K280" s="10">
        <v>0</v>
      </c>
      <c r="L280" s="10">
        <v>0</v>
      </c>
      <c r="M280" s="10">
        <v>0</v>
      </c>
      <c r="N280" s="10">
        <f t="shared" si="17"/>
        <v>11100</v>
      </c>
    </row>
    <row r="281" spans="1:14" s="6" customFormat="1" ht="20.100000000000001" customHeight="1" x14ac:dyDescent="0.2">
      <c r="A281" s="26">
        <f t="shared" si="18"/>
        <v>267</v>
      </c>
      <c r="B281" s="5" t="s">
        <v>283</v>
      </c>
      <c r="C281" s="8" t="s">
        <v>249</v>
      </c>
      <c r="D281" s="5" t="s">
        <v>17</v>
      </c>
      <c r="E281" s="10">
        <v>4450</v>
      </c>
      <c r="F281" s="10">
        <v>0</v>
      </c>
      <c r="G281" s="10">
        <v>0</v>
      </c>
      <c r="H281" s="10">
        <v>250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f>SUM(E281:M281)</f>
        <v>4700</v>
      </c>
    </row>
    <row r="282" spans="1:14" s="6" customFormat="1" ht="20.100000000000001" customHeight="1" x14ac:dyDescent="0.2">
      <c r="A282" s="26">
        <f t="shared" si="18"/>
        <v>268</v>
      </c>
      <c r="B282" s="5" t="s">
        <v>139</v>
      </c>
      <c r="C282" s="8" t="s">
        <v>249</v>
      </c>
      <c r="D282" s="5" t="s">
        <v>17</v>
      </c>
      <c r="E282" s="10">
        <v>4450</v>
      </c>
      <c r="F282" s="10">
        <v>0</v>
      </c>
      <c r="G282" s="10">
        <v>0</v>
      </c>
      <c r="H282" s="10">
        <v>250</v>
      </c>
      <c r="I282" s="10">
        <v>145</v>
      </c>
      <c r="J282" s="10">
        <v>0</v>
      </c>
      <c r="K282" s="10">
        <v>0</v>
      </c>
      <c r="L282" s="10">
        <v>0</v>
      </c>
      <c r="M282" s="10">
        <v>0</v>
      </c>
      <c r="N282" s="10">
        <f t="shared" si="17"/>
        <v>4845</v>
      </c>
    </row>
    <row r="283" spans="1:14" s="6" customFormat="1" ht="20.100000000000001" customHeight="1" x14ac:dyDescent="0.2">
      <c r="A283" s="26">
        <f t="shared" si="18"/>
        <v>269</v>
      </c>
      <c r="B283" s="5" t="s">
        <v>254</v>
      </c>
      <c r="C283" s="8" t="s">
        <v>249</v>
      </c>
      <c r="D283" s="5" t="s">
        <v>18</v>
      </c>
      <c r="E283" s="10">
        <v>6450</v>
      </c>
      <c r="F283" s="10">
        <v>0</v>
      </c>
      <c r="G283" s="10">
        <v>0</v>
      </c>
      <c r="H283" s="10">
        <v>250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f t="shared" ref="N283:N289" si="19">SUM(E283:M283)</f>
        <v>6700</v>
      </c>
    </row>
    <row r="284" spans="1:14" s="6" customFormat="1" ht="20.100000000000001" customHeight="1" x14ac:dyDescent="0.2">
      <c r="A284" s="26">
        <f t="shared" si="18"/>
        <v>270</v>
      </c>
      <c r="B284" s="27" t="s">
        <v>329</v>
      </c>
      <c r="C284" s="8" t="s">
        <v>249</v>
      </c>
      <c r="D284" s="5" t="s">
        <v>18</v>
      </c>
      <c r="E284" s="10">
        <v>6450</v>
      </c>
      <c r="F284" s="10">
        <v>0</v>
      </c>
      <c r="G284" s="10">
        <v>0</v>
      </c>
      <c r="H284" s="10">
        <v>250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f t="shared" si="19"/>
        <v>6700</v>
      </c>
    </row>
    <row r="285" spans="1:14" s="6" customFormat="1" ht="20.100000000000001" customHeight="1" x14ac:dyDescent="0.2">
      <c r="A285" s="26">
        <f t="shared" si="18"/>
        <v>271</v>
      </c>
      <c r="B285" s="27" t="s">
        <v>389</v>
      </c>
      <c r="C285" s="8" t="s">
        <v>249</v>
      </c>
      <c r="D285" s="27" t="s">
        <v>388</v>
      </c>
      <c r="E285" s="10">
        <v>25375</v>
      </c>
      <c r="F285" s="10"/>
      <c r="G285" s="10"/>
      <c r="H285" s="10">
        <v>250</v>
      </c>
      <c r="I285" s="10"/>
      <c r="J285" s="10">
        <v>375</v>
      </c>
      <c r="K285" s="10"/>
      <c r="L285" s="10"/>
      <c r="M285" s="10"/>
      <c r="N285" s="10">
        <f t="shared" si="19"/>
        <v>26000</v>
      </c>
    </row>
    <row r="286" spans="1:14" s="6" customFormat="1" ht="20.100000000000001" customHeight="1" x14ac:dyDescent="0.2">
      <c r="A286" s="26">
        <v>272</v>
      </c>
      <c r="B286" s="28" t="s">
        <v>428</v>
      </c>
      <c r="C286" s="8" t="s">
        <v>249</v>
      </c>
      <c r="D286" s="27" t="s">
        <v>429</v>
      </c>
      <c r="E286" s="10">
        <f>((4450/31)*27)</f>
        <v>3875.8064516129034</v>
      </c>
      <c r="F286" s="10"/>
      <c r="G286" s="10"/>
      <c r="H286" s="10">
        <f>((250/31)*27)</f>
        <v>217.74193548387098</v>
      </c>
      <c r="I286" s="10"/>
      <c r="J286" s="10"/>
      <c r="K286" s="10"/>
      <c r="L286" s="10"/>
      <c r="M286" s="10"/>
      <c r="N286" s="10">
        <f t="shared" si="19"/>
        <v>4093.5483870967746</v>
      </c>
    </row>
    <row r="287" spans="1:14" s="6" customFormat="1" ht="20.100000000000001" customHeight="1" x14ac:dyDescent="0.2">
      <c r="A287" s="26">
        <v>273</v>
      </c>
      <c r="B287" s="5" t="s">
        <v>321</v>
      </c>
      <c r="C287" s="8" t="s">
        <v>249</v>
      </c>
      <c r="D287" s="5" t="s">
        <v>18</v>
      </c>
      <c r="E287" s="10">
        <v>6450</v>
      </c>
      <c r="F287" s="10">
        <v>0</v>
      </c>
      <c r="G287" s="10">
        <v>0</v>
      </c>
      <c r="H287" s="10">
        <v>250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f t="shared" si="19"/>
        <v>6700</v>
      </c>
    </row>
    <row r="288" spans="1:14" s="6" customFormat="1" ht="20.100000000000001" customHeight="1" x14ac:dyDescent="0.2">
      <c r="A288" s="26">
        <v>274</v>
      </c>
      <c r="B288" s="5" t="s">
        <v>148</v>
      </c>
      <c r="C288" s="8" t="s">
        <v>249</v>
      </c>
      <c r="D288" s="5" t="s">
        <v>19</v>
      </c>
      <c r="E288" s="10">
        <v>10475</v>
      </c>
      <c r="F288" s="10">
        <v>0</v>
      </c>
      <c r="G288" s="10">
        <v>0</v>
      </c>
      <c r="H288" s="10">
        <v>250</v>
      </c>
      <c r="I288" s="10">
        <v>0</v>
      </c>
      <c r="J288" s="10">
        <v>375</v>
      </c>
      <c r="K288" s="10">
        <v>0</v>
      </c>
      <c r="L288" s="10">
        <v>0</v>
      </c>
      <c r="M288" s="10">
        <v>0</v>
      </c>
      <c r="N288" s="10">
        <f t="shared" si="19"/>
        <v>11100</v>
      </c>
    </row>
    <row r="289" spans="1:14" s="6" customFormat="1" ht="20.100000000000001" customHeight="1" x14ac:dyDescent="0.2">
      <c r="A289" s="26">
        <f t="shared" si="18"/>
        <v>275</v>
      </c>
      <c r="B289" s="5" t="s">
        <v>356</v>
      </c>
      <c r="C289" s="8" t="s">
        <v>249</v>
      </c>
      <c r="D289" s="5" t="s">
        <v>16</v>
      </c>
      <c r="E289" s="10">
        <v>3473.05</v>
      </c>
      <c r="F289" s="10">
        <v>0</v>
      </c>
      <c r="G289" s="10">
        <v>0</v>
      </c>
      <c r="H289" s="10">
        <v>250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f t="shared" si="19"/>
        <v>3723.05</v>
      </c>
    </row>
    <row r="290" spans="1:14" s="6" customFormat="1" ht="20.100000000000001" customHeight="1" x14ac:dyDescent="0.2">
      <c r="A290" s="26">
        <f t="shared" si="18"/>
        <v>276</v>
      </c>
      <c r="B290" s="5" t="s">
        <v>163</v>
      </c>
      <c r="C290" s="8" t="s">
        <v>249</v>
      </c>
      <c r="D290" s="5" t="s">
        <v>16</v>
      </c>
      <c r="E290" s="10">
        <v>3473.05</v>
      </c>
      <c r="F290" s="10">
        <v>0</v>
      </c>
      <c r="G290" s="10">
        <v>0</v>
      </c>
      <c r="H290" s="10">
        <v>250</v>
      </c>
      <c r="I290" s="10">
        <v>145</v>
      </c>
      <c r="J290" s="10">
        <v>0</v>
      </c>
      <c r="K290" s="10">
        <v>0</v>
      </c>
      <c r="L290" s="10">
        <v>0</v>
      </c>
      <c r="M290" s="10">
        <v>0</v>
      </c>
      <c r="N290" s="10">
        <f t="shared" si="17"/>
        <v>3868.05</v>
      </c>
    </row>
    <row r="291" spans="1:14" s="6" customFormat="1" ht="20.100000000000001" customHeight="1" x14ac:dyDescent="0.2">
      <c r="A291" s="26">
        <f t="shared" si="18"/>
        <v>277</v>
      </c>
      <c r="B291" s="5" t="s">
        <v>403</v>
      </c>
      <c r="C291" s="8" t="s">
        <v>249</v>
      </c>
      <c r="D291" s="5" t="s">
        <v>19</v>
      </c>
      <c r="E291" s="10">
        <v>10475</v>
      </c>
      <c r="F291" s="10">
        <v>0</v>
      </c>
      <c r="G291" s="10">
        <v>0</v>
      </c>
      <c r="H291" s="10">
        <v>250</v>
      </c>
      <c r="I291" s="10">
        <v>0</v>
      </c>
      <c r="J291" s="10">
        <v>375</v>
      </c>
      <c r="K291" s="10">
        <v>0</v>
      </c>
      <c r="L291" s="10">
        <v>0</v>
      </c>
      <c r="M291" s="10">
        <v>0</v>
      </c>
      <c r="N291" s="10">
        <f t="shared" si="17"/>
        <v>11100</v>
      </c>
    </row>
    <row r="292" spans="1:14" s="6" customFormat="1" ht="20.100000000000001" customHeight="1" x14ac:dyDescent="0.2">
      <c r="A292" s="26">
        <f t="shared" si="18"/>
        <v>278</v>
      </c>
      <c r="B292" s="5" t="s">
        <v>191</v>
      </c>
      <c r="C292" s="8" t="s">
        <v>249</v>
      </c>
      <c r="D292" s="5" t="s">
        <v>341</v>
      </c>
      <c r="E292" s="10">
        <v>13275</v>
      </c>
      <c r="F292" s="10">
        <v>0</v>
      </c>
      <c r="G292" s="10">
        <v>0</v>
      </c>
      <c r="H292" s="10">
        <v>250</v>
      </c>
      <c r="I292" s="10">
        <v>0</v>
      </c>
      <c r="J292" s="10">
        <v>375</v>
      </c>
      <c r="K292" s="10">
        <v>0</v>
      </c>
      <c r="L292" s="10">
        <v>0</v>
      </c>
      <c r="M292" s="10">
        <v>0</v>
      </c>
      <c r="N292" s="10">
        <f t="shared" si="17"/>
        <v>13900</v>
      </c>
    </row>
    <row r="293" spans="1:14" s="6" customFormat="1" ht="20.100000000000001" customHeight="1" x14ac:dyDescent="0.2">
      <c r="A293" s="26">
        <f t="shared" si="18"/>
        <v>279</v>
      </c>
      <c r="B293" s="5" t="s">
        <v>218</v>
      </c>
      <c r="C293" s="8" t="s">
        <v>249</v>
      </c>
      <c r="D293" s="5" t="s">
        <v>19</v>
      </c>
      <c r="E293" s="10">
        <v>10475</v>
      </c>
      <c r="F293" s="10">
        <v>0</v>
      </c>
      <c r="G293" s="10">
        <v>0</v>
      </c>
      <c r="H293" s="10">
        <v>250</v>
      </c>
      <c r="I293" s="10">
        <v>0</v>
      </c>
      <c r="J293" s="10">
        <v>375</v>
      </c>
      <c r="K293" s="10">
        <v>0</v>
      </c>
      <c r="L293" s="10">
        <v>0</v>
      </c>
      <c r="M293" s="10">
        <v>0</v>
      </c>
      <c r="N293" s="10">
        <f t="shared" si="17"/>
        <v>11100</v>
      </c>
    </row>
    <row r="294" spans="1:14" s="6" customFormat="1" ht="20.100000000000001" customHeight="1" x14ac:dyDescent="0.2">
      <c r="A294" s="26">
        <f t="shared" si="18"/>
        <v>280</v>
      </c>
      <c r="B294" s="27" t="s">
        <v>392</v>
      </c>
      <c r="C294" s="8" t="s">
        <v>249</v>
      </c>
      <c r="D294" s="5" t="s">
        <v>16</v>
      </c>
      <c r="E294" s="10">
        <v>3473.05</v>
      </c>
      <c r="F294" s="10"/>
      <c r="G294" s="10"/>
      <c r="H294" s="10">
        <v>250</v>
      </c>
      <c r="I294" s="10"/>
      <c r="J294" s="10"/>
      <c r="K294" s="10"/>
      <c r="L294" s="10"/>
      <c r="M294" s="10"/>
      <c r="N294" s="10">
        <f t="shared" si="17"/>
        <v>3723.05</v>
      </c>
    </row>
    <row r="295" spans="1:14" s="6" customFormat="1" ht="20.100000000000001" customHeight="1" x14ac:dyDescent="0.2">
      <c r="A295" s="26">
        <f t="shared" si="18"/>
        <v>281</v>
      </c>
      <c r="B295" s="5" t="s">
        <v>264</v>
      </c>
      <c r="C295" s="8" t="s">
        <v>249</v>
      </c>
      <c r="D295" s="5" t="s">
        <v>17</v>
      </c>
      <c r="E295" s="10">
        <v>4450</v>
      </c>
      <c r="F295" s="10">
        <v>0</v>
      </c>
      <c r="G295" s="10">
        <v>0</v>
      </c>
      <c r="H295" s="10">
        <v>250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f>SUM(E295:M295)</f>
        <v>4700</v>
      </c>
    </row>
    <row r="296" spans="1:14" s="6" customFormat="1" ht="20.100000000000001" customHeight="1" x14ac:dyDescent="0.2">
      <c r="A296" s="26">
        <f t="shared" si="18"/>
        <v>282</v>
      </c>
      <c r="B296" s="5" t="s">
        <v>316</v>
      </c>
      <c r="C296" s="8" t="s">
        <v>249</v>
      </c>
      <c r="D296" s="5" t="s">
        <v>18</v>
      </c>
      <c r="E296" s="10">
        <v>6450</v>
      </c>
      <c r="F296" s="10">
        <v>0</v>
      </c>
      <c r="G296" s="10">
        <v>0</v>
      </c>
      <c r="H296" s="10">
        <v>250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f t="shared" si="17"/>
        <v>6700</v>
      </c>
    </row>
    <row r="297" spans="1:14" s="6" customFormat="1" ht="20.100000000000001" customHeight="1" x14ac:dyDescent="0.2">
      <c r="A297" s="26">
        <f t="shared" si="18"/>
        <v>283</v>
      </c>
      <c r="B297" s="5" t="s">
        <v>162</v>
      </c>
      <c r="C297" s="8" t="s">
        <v>249</v>
      </c>
      <c r="D297" s="5" t="s">
        <v>18</v>
      </c>
      <c r="E297" s="10">
        <v>6450</v>
      </c>
      <c r="F297" s="10">
        <v>0</v>
      </c>
      <c r="G297" s="10">
        <v>0</v>
      </c>
      <c r="H297" s="10">
        <v>250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f t="shared" si="17"/>
        <v>6700</v>
      </c>
    </row>
    <row r="298" spans="1:14" s="6" customFormat="1" ht="20.100000000000001" customHeight="1" x14ac:dyDescent="0.2">
      <c r="A298" s="26">
        <f t="shared" si="18"/>
        <v>284</v>
      </c>
      <c r="B298" s="5" t="s">
        <v>279</v>
      </c>
      <c r="C298" s="8" t="s">
        <v>249</v>
      </c>
      <c r="D298" s="5" t="s">
        <v>18</v>
      </c>
      <c r="E298" s="10">
        <v>6450</v>
      </c>
      <c r="F298" s="10">
        <v>0</v>
      </c>
      <c r="G298" s="10">
        <v>0</v>
      </c>
      <c r="H298" s="10">
        <v>250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f>SUM(E298:M298)</f>
        <v>6700</v>
      </c>
    </row>
    <row r="299" spans="1:14" s="6" customFormat="1" ht="20.100000000000001" customHeight="1" x14ac:dyDescent="0.2">
      <c r="A299" s="26">
        <f t="shared" si="18"/>
        <v>285</v>
      </c>
      <c r="B299" s="27" t="s">
        <v>334</v>
      </c>
      <c r="C299" s="8" t="s">
        <v>249</v>
      </c>
      <c r="D299" s="5" t="s">
        <v>19</v>
      </c>
      <c r="E299" s="10">
        <v>10475</v>
      </c>
      <c r="F299" s="10">
        <v>0</v>
      </c>
      <c r="G299" s="10">
        <v>0</v>
      </c>
      <c r="H299" s="10">
        <v>250</v>
      </c>
      <c r="I299" s="10">
        <v>0</v>
      </c>
      <c r="J299" s="10">
        <v>375</v>
      </c>
      <c r="K299" s="10">
        <v>0</v>
      </c>
      <c r="L299" s="10">
        <v>0</v>
      </c>
      <c r="M299" s="10">
        <v>0</v>
      </c>
      <c r="N299" s="10">
        <f>SUM(E299:M299)</f>
        <v>11100</v>
      </c>
    </row>
    <row r="300" spans="1:14" s="6" customFormat="1" ht="20.100000000000001" customHeight="1" x14ac:dyDescent="0.2">
      <c r="A300" s="26">
        <f t="shared" si="18"/>
        <v>286</v>
      </c>
      <c r="B300" s="5" t="s">
        <v>142</v>
      </c>
      <c r="C300" s="8" t="s">
        <v>249</v>
      </c>
      <c r="D300" s="5" t="s">
        <v>341</v>
      </c>
      <c r="E300" s="10">
        <v>13275</v>
      </c>
      <c r="F300" s="10">
        <v>0</v>
      </c>
      <c r="G300" s="10">
        <v>0</v>
      </c>
      <c r="H300" s="10">
        <v>250</v>
      </c>
      <c r="I300" s="10">
        <v>0</v>
      </c>
      <c r="J300" s="10">
        <v>375</v>
      </c>
      <c r="K300" s="10">
        <v>0</v>
      </c>
      <c r="L300" s="10">
        <v>0</v>
      </c>
      <c r="M300" s="10">
        <v>0</v>
      </c>
      <c r="N300" s="10">
        <f t="shared" si="17"/>
        <v>13900</v>
      </c>
    </row>
    <row r="301" spans="1:14" s="20" customFormat="1" ht="20.100000000000001" customHeight="1" x14ac:dyDescent="0.15">
      <c r="A301" s="26">
        <f t="shared" si="18"/>
        <v>287</v>
      </c>
      <c r="B301" s="5" t="s">
        <v>325</v>
      </c>
      <c r="C301" s="8" t="s">
        <v>249</v>
      </c>
      <c r="D301" s="5" t="s">
        <v>17</v>
      </c>
      <c r="E301" s="11">
        <v>4450</v>
      </c>
      <c r="F301" s="11">
        <v>0</v>
      </c>
      <c r="G301" s="11">
        <v>0</v>
      </c>
      <c r="H301" s="11">
        <v>250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0">
        <f>SUM(E301:M301)</f>
        <v>4700</v>
      </c>
    </row>
    <row r="302" spans="1:14" s="24" customFormat="1" ht="20.100000000000001" customHeight="1" x14ac:dyDescent="0.2">
      <c r="A302" s="26">
        <f t="shared" si="18"/>
        <v>288</v>
      </c>
      <c r="B302" s="5" t="s">
        <v>200</v>
      </c>
      <c r="C302" s="8" t="s">
        <v>249</v>
      </c>
      <c r="D302" s="5" t="s">
        <v>18</v>
      </c>
      <c r="E302" s="10">
        <v>6450</v>
      </c>
      <c r="F302" s="10">
        <v>0</v>
      </c>
      <c r="G302" s="10">
        <v>0</v>
      </c>
      <c r="H302" s="10">
        <v>250</v>
      </c>
      <c r="I302" s="10">
        <v>145</v>
      </c>
      <c r="J302" s="10">
        <v>0</v>
      </c>
      <c r="K302" s="10">
        <v>0</v>
      </c>
      <c r="L302" s="10">
        <v>0</v>
      </c>
      <c r="M302" s="10">
        <v>0</v>
      </c>
      <c r="N302" s="10">
        <f t="shared" si="17"/>
        <v>6845</v>
      </c>
    </row>
    <row r="303" spans="1:14" s="6" customFormat="1" ht="20.100000000000001" customHeight="1" x14ac:dyDescent="0.2">
      <c r="A303" s="26">
        <f t="shared" si="18"/>
        <v>289</v>
      </c>
      <c r="B303" s="5" t="s">
        <v>370</v>
      </c>
      <c r="C303" s="8" t="s">
        <v>249</v>
      </c>
      <c r="D303" s="5" t="s">
        <v>18</v>
      </c>
      <c r="E303" s="10">
        <v>6450</v>
      </c>
      <c r="F303" s="10">
        <v>0</v>
      </c>
      <c r="G303" s="10">
        <v>0</v>
      </c>
      <c r="H303" s="10">
        <v>250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f>SUM(E303:M303)</f>
        <v>6700</v>
      </c>
    </row>
    <row r="304" spans="1:14" s="6" customFormat="1" ht="20.100000000000001" customHeight="1" x14ac:dyDescent="0.2">
      <c r="A304" s="26">
        <v>290</v>
      </c>
      <c r="B304" s="5" t="s">
        <v>221</v>
      </c>
      <c r="C304" s="8" t="s">
        <v>249</v>
      </c>
      <c r="D304" s="5" t="s">
        <v>341</v>
      </c>
      <c r="E304" s="10">
        <v>13275</v>
      </c>
      <c r="F304" s="10">
        <v>0</v>
      </c>
      <c r="G304" s="10">
        <v>0</v>
      </c>
      <c r="H304" s="10">
        <v>250</v>
      </c>
      <c r="I304" s="10">
        <v>0</v>
      </c>
      <c r="J304" s="10">
        <v>375</v>
      </c>
      <c r="K304" s="10">
        <v>0</v>
      </c>
      <c r="L304" s="10">
        <v>0</v>
      </c>
      <c r="M304" s="10">
        <v>0</v>
      </c>
      <c r="N304" s="10">
        <f>SUM(E304:M304)</f>
        <v>13900</v>
      </c>
    </row>
    <row r="305" spans="1:14" s="6" customFormat="1" ht="20.100000000000001" customHeight="1" x14ac:dyDescent="0.2">
      <c r="A305" s="26">
        <f t="shared" si="18"/>
        <v>291</v>
      </c>
      <c r="B305" s="5" t="s">
        <v>274</v>
      </c>
      <c r="C305" s="8" t="s">
        <v>249</v>
      </c>
      <c r="D305" s="5" t="s">
        <v>19</v>
      </c>
      <c r="E305" s="10">
        <v>10475</v>
      </c>
      <c r="F305" s="10">
        <v>0</v>
      </c>
      <c r="G305" s="10">
        <v>0</v>
      </c>
      <c r="H305" s="10">
        <v>250</v>
      </c>
      <c r="I305" s="10">
        <v>0</v>
      </c>
      <c r="J305" s="10">
        <v>375</v>
      </c>
      <c r="K305" s="10">
        <v>0</v>
      </c>
      <c r="L305" s="10">
        <v>0</v>
      </c>
      <c r="M305" s="10">
        <v>0</v>
      </c>
      <c r="N305" s="10">
        <f>SUM(E305:M305)</f>
        <v>11100</v>
      </c>
    </row>
    <row r="306" spans="1:14" s="6" customFormat="1" ht="20.100000000000001" customHeight="1" x14ac:dyDescent="0.2">
      <c r="A306" s="26">
        <f t="shared" si="18"/>
        <v>292</v>
      </c>
      <c r="B306" s="5" t="s">
        <v>359</v>
      </c>
      <c r="C306" s="8" t="s">
        <v>249</v>
      </c>
      <c r="D306" s="5" t="s">
        <v>18</v>
      </c>
      <c r="E306" s="10">
        <v>6450</v>
      </c>
      <c r="F306" s="10">
        <v>0</v>
      </c>
      <c r="G306" s="10">
        <v>0</v>
      </c>
      <c r="H306" s="10">
        <v>250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f>SUM(E306:M306)</f>
        <v>6700</v>
      </c>
    </row>
    <row r="307" spans="1:14" s="6" customFormat="1" ht="20.100000000000001" customHeight="1" x14ac:dyDescent="0.2">
      <c r="A307" s="26">
        <f t="shared" si="18"/>
        <v>293</v>
      </c>
      <c r="B307" s="5" t="s">
        <v>143</v>
      </c>
      <c r="C307" s="8" t="s">
        <v>249</v>
      </c>
      <c r="D307" s="5" t="s">
        <v>19</v>
      </c>
      <c r="E307" s="10">
        <v>10475</v>
      </c>
      <c r="F307" s="10">
        <v>0</v>
      </c>
      <c r="G307" s="10">
        <v>0</v>
      </c>
      <c r="H307" s="10">
        <v>250</v>
      </c>
      <c r="I307" s="10">
        <v>0</v>
      </c>
      <c r="J307" s="10">
        <v>375</v>
      </c>
      <c r="K307" s="10">
        <v>0</v>
      </c>
      <c r="L307" s="10">
        <v>0</v>
      </c>
      <c r="M307" s="10">
        <v>0</v>
      </c>
      <c r="N307" s="10">
        <f t="shared" ref="N307:N316" si="20">SUM(E307:M307)</f>
        <v>11100</v>
      </c>
    </row>
    <row r="308" spans="1:14" s="6" customFormat="1" ht="20.100000000000001" customHeight="1" x14ac:dyDescent="0.2">
      <c r="A308" s="26">
        <f t="shared" si="18"/>
        <v>294</v>
      </c>
      <c r="B308" s="5" t="s">
        <v>346</v>
      </c>
      <c r="C308" s="8" t="s">
        <v>249</v>
      </c>
      <c r="D308" s="5" t="s">
        <v>18</v>
      </c>
      <c r="E308" s="10">
        <v>6450</v>
      </c>
      <c r="F308" s="10">
        <v>0</v>
      </c>
      <c r="G308" s="10">
        <v>0</v>
      </c>
      <c r="H308" s="10">
        <v>250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f>SUM(E308:M308)</f>
        <v>6700</v>
      </c>
    </row>
    <row r="309" spans="1:14" s="6" customFormat="1" ht="20.100000000000001" customHeight="1" x14ac:dyDescent="0.2">
      <c r="A309" s="26">
        <f t="shared" si="18"/>
        <v>295</v>
      </c>
      <c r="B309" s="5" t="s">
        <v>368</v>
      </c>
      <c r="C309" s="8" t="s">
        <v>249</v>
      </c>
      <c r="D309" s="5" t="s">
        <v>17</v>
      </c>
      <c r="E309" s="10">
        <v>4450</v>
      </c>
      <c r="F309" s="10">
        <v>0</v>
      </c>
      <c r="G309" s="10">
        <v>0</v>
      </c>
      <c r="H309" s="10">
        <v>250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f>SUM(E309:M309)</f>
        <v>4700</v>
      </c>
    </row>
    <row r="310" spans="1:14" s="6" customFormat="1" ht="20.100000000000001" customHeight="1" x14ac:dyDescent="0.2">
      <c r="A310" s="26">
        <f t="shared" si="18"/>
        <v>296</v>
      </c>
      <c r="B310" s="5" t="s">
        <v>425</v>
      </c>
      <c r="C310" s="8" t="s">
        <v>249</v>
      </c>
      <c r="D310" s="5" t="s">
        <v>19</v>
      </c>
      <c r="E310" s="10">
        <v>10475</v>
      </c>
      <c r="F310" s="10">
        <v>0</v>
      </c>
      <c r="G310" s="10">
        <v>0</v>
      </c>
      <c r="H310" s="10">
        <v>250</v>
      </c>
      <c r="I310" s="10">
        <v>0</v>
      </c>
      <c r="J310" s="10">
        <v>375</v>
      </c>
      <c r="K310" s="10">
        <v>0</v>
      </c>
      <c r="L310" s="10">
        <v>0</v>
      </c>
      <c r="M310" s="10">
        <v>0</v>
      </c>
      <c r="N310" s="10">
        <f>SUM(E310:M310)</f>
        <v>11100</v>
      </c>
    </row>
    <row r="311" spans="1:14" s="6" customFormat="1" ht="20.100000000000001" customHeight="1" x14ac:dyDescent="0.2">
      <c r="A311" s="26">
        <f t="shared" si="18"/>
        <v>297</v>
      </c>
      <c r="B311" s="5" t="s">
        <v>144</v>
      </c>
      <c r="C311" s="8" t="s">
        <v>249</v>
      </c>
      <c r="D311" s="5" t="s">
        <v>18</v>
      </c>
      <c r="E311" s="10">
        <v>6450</v>
      </c>
      <c r="F311" s="10">
        <v>0</v>
      </c>
      <c r="G311" s="10">
        <v>0</v>
      </c>
      <c r="H311" s="10">
        <v>250</v>
      </c>
      <c r="I311" s="10">
        <v>145</v>
      </c>
      <c r="J311" s="10">
        <v>0</v>
      </c>
      <c r="K311" s="10">
        <v>0</v>
      </c>
      <c r="L311" s="10">
        <v>0</v>
      </c>
      <c r="M311" s="10">
        <v>0</v>
      </c>
      <c r="N311" s="10">
        <f t="shared" si="20"/>
        <v>6845</v>
      </c>
    </row>
    <row r="312" spans="1:14" s="6" customFormat="1" ht="20.100000000000001" customHeight="1" x14ac:dyDescent="0.2">
      <c r="A312" s="26">
        <f t="shared" si="18"/>
        <v>298</v>
      </c>
      <c r="B312" s="5" t="s">
        <v>322</v>
      </c>
      <c r="C312" s="8" t="s">
        <v>249</v>
      </c>
      <c r="D312" s="5" t="s">
        <v>18</v>
      </c>
      <c r="E312" s="10">
        <v>6450</v>
      </c>
      <c r="F312" s="10">
        <v>0</v>
      </c>
      <c r="G312" s="10">
        <v>0</v>
      </c>
      <c r="H312" s="10">
        <v>250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f t="shared" si="20"/>
        <v>6700</v>
      </c>
    </row>
    <row r="313" spans="1:14" s="6" customFormat="1" ht="20.100000000000001" customHeight="1" x14ac:dyDescent="0.2">
      <c r="A313" s="26">
        <f t="shared" si="18"/>
        <v>299</v>
      </c>
      <c r="B313" s="5" t="s">
        <v>164</v>
      </c>
      <c r="C313" s="8" t="s">
        <v>249</v>
      </c>
      <c r="D313" s="5" t="s">
        <v>17</v>
      </c>
      <c r="E313" s="10">
        <v>4450</v>
      </c>
      <c r="F313" s="10">
        <v>0</v>
      </c>
      <c r="G313" s="10">
        <v>0</v>
      </c>
      <c r="H313" s="10">
        <v>250</v>
      </c>
      <c r="I313" s="10">
        <v>145</v>
      </c>
      <c r="J313" s="10">
        <v>0</v>
      </c>
      <c r="K313" s="10">
        <v>0</v>
      </c>
      <c r="L313" s="10">
        <v>0</v>
      </c>
      <c r="M313" s="10">
        <v>0</v>
      </c>
      <c r="N313" s="10">
        <f t="shared" si="20"/>
        <v>4845</v>
      </c>
    </row>
    <row r="314" spans="1:14" s="6" customFormat="1" ht="20.100000000000001" customHeight="1" x14ac:dyDescent="0.2">
      <c r="A314" s="26">
        <f t="shared" si="18"/>
        <v>300</v>
      </c>
      <c r="B314" s="5" t="s">
        <v>282</v>
      </c>
      <c r="C314" s="8" t="s">
        <v>249</v>
      </c>
      <c r="D314" s="5" t="s">
        <v>19</v>
      </c>
      <c r="E314" s="10">
        <v>10475</v>
      </c>
      <c r="F314" s="10">
        <v>0</v>
      </c>
      <c r="G314" s="10">
        <v>0</v>
      </c>
      <c r="H314" s="10">
        <v>250</v>
      </c>
      <c r="I314" s="10">
        <v>0</v>
      </c>
      <c r="J314" s="10">
        <v>375</v>
      </c>
      <c r="K314" s="10">
        <v>0</v>
      </c>
      <c r="L314" s="10">
        <v>0</v>
      </c>
      <c r="M314" s="10">
        <v>0</v>
      </c>
      <c r="N314" s="10">
        <f>SUM(E314:M314)</f>
        <v>11100</v>
      </c>
    </row>
    <row r="315" spans="1:14" s="6" customFormat="1" ht="20.100000000000001" customHeight="1" x14ac:dyDescent="0.2">
      <c r="A315" s="26">
        <f t="shared" si="18"/>
        <v>301</v>
      </c>
      <c r="B315" s="5" t="s">
        <v>145</v>
      </c>
      <c r="C315" s="8" t="s">
        <v>249</v>
      </c>
      <c r="D315" s="5" t="s">
        <v>16</v>
      </c>
      <c r="E315" s="10">
        <v>3473.05</v>
      </c>
      <c r="F315" s="10">
        <v>0</v>
      </c>
      <c r="G315" s="10">
        <v>0</v>
      </c>
      <c r="H315" s="10">
        <v>250</v>
      </c>
      <c r="I315" s="10">
        <v>145</v>
      </c>
      <c r="J315" s="10">
        <v>0</v>
      </c>
      <c r="K315" s="10">
        <v>0</v>
      </c>
      <c r="L315" s="10">
        <v>0</v>
      </c>
      <c r="M315" s="10">
        <v>0</v>
      </c>
      <c r="N315" s="10">
        <f t="shared" si="20"/>
        <v>3868.05</v>
      </c>
    </row>
    <row r="316" spans="1:14" s="6" customFormat="1" ht="20.100000000000001" customHeight="1" x14ac:dyDescent="0.2">
      <c r="A316" s="26">
        <f t="shared" si="18"/>
        <v>302</v>
      </c>
      <c r="B316" s="5" t="s">
        <v>308</v>
      </c>
      <c r="C316" s="8" t="s">
        <v>249</v>
      </c>
      <c r="D316" s="5" t="s">
        <v>18</v>
      </c>
      <c r="E316" s="10">
        <v>6450</v>
      </c>
      <c r="F316" s="10">
        <v>0</v>
      </c>
      <c r="G316" s="10">
        <v>0</v>
      </c>
      <c r="H316" s="10">
        <v>250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f t="shared" si="20"/>
        <v>6700</v>
      </c>
    </row>
    <row r="317" spans="1:14" s="6" customFormat="1" ht="20.100000000000001" customHeight="1" x14ac:dyDescent="0.2">
      <c r="A317" s="26">
        <f t="shared" si="18"/>
        <v>303</v>
      </c>
      <c r="B317" s="5" t="s">
        <v>252</v>
      </c>
      <c r="C317" s="8" t="s">
        <v>249</v>
      </c>
      <c r="D317" s="5" t="s">
        <v>16</v>
      </c>
      <c r="E317" s="10">
        <v>3473.05</v>
      </c>
      <c r="F317" s="10">
        <v>0</v>
      </c>
      <c r="G317" s="10">
        <v>0</v>
      </c>
      <c r="H317" s="10">
        <v>250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f>SUM(E317:M317)</f>
        <v>3723.05</v>
      </c>
    </row>
    <row r="318" spans="1:14" s="6" customFormat="1" ht="20.100000000000001" customHeight="1" x14ac:dyDescent="0.2">
      <c r="A318" s="26">
        <f t="shared" si="18"/>
        <v>304</v>
      </c>
      <c r="B318" s="5" t="s">
        <v>352</v>
      </c>
      <c r="C318" s="8" t="s">
        <v>249</v>
      </c>
      <c r="D318" s="5" t="s">
        <v>19</v>
      </c>
      <c r="E318" s="10">
        <v>10475</v>
      </c>
      <c r="F318" s="10">
        <v>0</v>
      </c>
      <c r="G318" s="10">
        <v>0</v>
      </c>
      <c r="H318" s="10">
        <v>250</v>
      </c>
      <c r="I318" s="10">
        <v>0</v>
      </c>
      <c r="J318" s="10">
        <v>375</v>
      </c>
      <c r="K318" s="10">
        <v>0</v>
      </c>
      <c r="L318" s="10">
        <v>0</v>
      </c>
      <c r="M318" s="10">
        <v>0</v>
      </c>
      <c r="N318" s="10">
        <f>SUM(E318:M318)</f>
        <v>11100</v>
      </c>
    </row>
    <row r="319" spans="1:14" s="6" customFormat="1" ht="20.100000000000001" customHeight="1" x14ac:dyDescent="0.2">
      <c r="A319" s="26">
        <f t="shared" si="18"/>
        <v>305</v>
      </c>
      <c r="B319" s="5" t="s">
        <v>189</v>
      </c>
      <c r="C319" s="8" t="s">
        <v>249</v>
      </c>
      <c r="D319" s="5" t="s">
        <v>18</v>
      </c>
      <c r="E319" s="10">
        <v>6450</v>
      </c>
      <c r="F319" s="10">
        <v>0</v>
      </c>
      <c r="G319" s="10">
        <v>0</v>
      </c>
      <c r="H319" s="10">
        <v>250</v>
      </c>
      <c r="I319" s="10">
        <v>100</v>
      </c>
      <c r="J319" s="10">
        <v>0</v>
      </c>
      <c r="K319" s="10">
        <v>0</v>
      </c>
      <c r="L319" s="10">
        <v>0</v>
      </c>
      <c r="M319" s="10">
        <v>0</v>
      </c>
      <c r="N319" s="10">
        <f>SUM(E319:M319)</f>
        <v>6800</v>
      </c>
    </row>
    <row r="320" spans="1:14" s="6" customFormat="1" ht="20.100000000000001" customHeight="1" x14ac:dyDescent="0.2">
      <c r="A320" s="26">
        <f t="shared" si="18"/>
        <v>306</v>
      </c>
      <c r="B320" s="5" t="s">
        <v>290</v>
      </c>
      <c r="C320" s="8" t="s">
        <v>249</v>
      </c>
      <c r="D320" s="5" t="s">
        <v>341</v>
      </c>
      <c r="E320" s="10">
        <v>13275</v>
      </c>
      <c r="F320" s="10">
        <v>0</v>
      </c>
      <c r="G320" s="10">
        <v>0</v>
      </c>
      <c r="H320" s="10">
        <v>250</v>
      </c>
      <c r="I320" s="10">
        <v>0</v>
      </c>
      <c r="J320" s="10">
        <v>375</v>
      </c>
      <c r="K320" s="10">
        <v>0</v>
      </c>
      <c r="L320" s="10">
        <v>0</v>
      </c>
      <c r="M320" s="10">
        <v>0</v>
      </c>
      <c r="N320" s="10">
        <f>SUM(E320:M320)</f>
        <v>13900</v>
      </c>
    </row>
    <row r="321" spans="1:14" s="48" customFormat="1" x14ac:dyDescent="0.2">
      <c r="A321" s="64"/>
      <c r="B321" s="30"/>
      <c r="C321" s="65"/>
      <c r="D321" s="64"/>
      <c r="E321" s="66"/>
      <c r="F321" s="67"/>
      <c r="G321" s="67"/>
      <c r="H321" s="66"/>
      <c r="I321" s="66"/>
      <c r="J321" s="66"/>
      <c r="K321" s="67"/>
      <c r="L321" s="67"/>
      <c r="M321" s="67"/>
      <c r="N321" s="75"/>
    </row>
    <row r="322" spans="1:14" s="48" customFormat="1" x14ac:dyDescent="0.2">
      <c r="A322" s="81" t="s">
        <v>413</v>
      </c>
      <c r="B322" s="81"/>
      <c r="C322" s="37"/>
      <c r="D322" s="30"/>
      <c r="E322" s="62"/>
      <c r="F322" s="67"/>
      <c r="G322" s="67"/>
      <c r="H322" s="67"/>
      <c r="I322" s="67"/>
      <c r="J322" s="67"/>
      <c r="K322" s="67"/>
      <c r="L322" s="67"/>
      <c r="M322" s="67"/>
      <c r="N322" s="67"/>
    </row>
    <row r="323" spans="1:14" s="22" customFormat="1" ht="20.100000000000001" customHeight="1" x14ac:dyDescent="0.2">
      <c r="A323" s="13">
        <v>1</v>
      </c>
      <c r="B323" s="27" t="s">
        <v>360</v>
      </c>
      <c r="C323" s="8" t="s">
        <v>249</v>
      </c>
      <c r="D323" s="5" t="s">
        <v>19</v>
      </c>
      <c r="E323" s="10">
        <v>10475</v>
      </c>
      <c r="F323" s="10">
        <v>0</v>
      </c>
      <c r="G323" s="10">
        <v>0</v>
      </c>
      <c r="H323" s="10">
        <v>250</v>
      </c>
      <c r="I323" s="10">
        <v>0</v>
      </c>
      <c r="J323" s="10">
        <v>375</v>
      </c>
      <c r="K323" s="10">
        <v>0</v>
      </c>
      <c r="L323" s="10">
        <v>0</v>
      </c>
      <c r="M323" s="10">
        <v>0</v>
      </c>
      <c r="N323" s="10">
        <f>SUM(E323:M323)</f>
        <v>11100</v>
      </c>
    </row>
    <row r="324" spans="1:14" s="22" customFormat="1" ht="20.100000000000001" customHeight="1" x14ac:dyDescent="0.2">
      <c r="A324" s="13">
        <v>2</v>
      </c>
      <c r="B324" s="27" t="s">
        <v>251</v>
      </c>
      <c r="C324" s="8" t="s">
        <v>249</v>
      </c>
      <c r="D324" s="5" t="s">
        <v>17</v>
      </c>
      <c r="E324" s="10">
        <v>4450</v>
      </c>
      <c r="F324" s="10">
        <v>0</v>
      </c>
      <c r="G324" s="10">
        <v>0</v>
      </c>
      <c r="H324" s="10">
        <v>250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f>SUM(E324:M324)</f>
        <v>4700</v>
      </c>
    </row>
    <row r="325" spans="1:14" s="48" customFormat="1" x14ac:dyDescent="0.2">
      <c r="A325" s="64"/>
      <c r="B325" s="63"/>
      <c r="C325" s="37"/>
      <c r="D325" s="30"/>
      <c r="E325" s="69"/>
      <c r="F325" s="69"/>
      <c r="G325" s="69"/>
      <c r="H325" s="69"/>
      <c r="I325" s="69"/>
      <c r="J325" s="69"/>
      <c r="K325" s="69"/>
      <c r="L325" s="69"/>
      <c r="M325" s="69"/>
      <c r="N325" s="75"/>
    </row>
    <row r="326" spans="1:14" s="48" customFormat="1" x14ac:dyDescent="0.2">
      <c r="A326" s="64"/>
      <c r="B326" s="63"/>
      <c r="C326" s="37"/>
      <c r="D326" s="30"/>
      <c r="E326" s="69"/>
      <c r="F326" s="69"/>
      <c r="G326" s="69"/>
      <c r="H326" s="69"/>
      <c r="I326" s="69"/>
      <c r="J326" s="69"/>
      <c r="K326" s="69"/>
      <c r="L326" s="69"/>
      <c r="M326" s="69"/>
      <c r="N326" s="67"/>
    </row>
    <row r="327" spans="1:14" s="61" customFormat="1" ht="22.5" x14ac:dyDescent="0.2">
      <c r="A327" s="57" t="s">
        <v>196</v>
      </c>
      <c r="B327" s="58" t="s">
        <v>28</v>
      </c>
      <c r="C327" s="57" t="s">
        <v>255</v>
      </c>
      <c r="D327" s="57" t="s">
        <v>15</v>
      </c>
      <c r="E327" s="59" t="s">
        <v>21</v>
      </c>
      <c r="F327" s="59" t="s">
        <v>22</v>
      </c>
      <c r="G327" s="59" t="s">
        <v>285</v>
      </c>
      <c r="H327" s="59" t="s">
        <v>20</v>
      </c>
      <c r="I327" s="59" t="s">
        <v>24</v>
      </c>
      <c r="J327" s="59" t="s">
        <v>23</v>
      </c>
      <c r="K327" s="59" t="s">
        <v>25</v>
      </c>
      <c r="L327" s="59" t="s">
        <v>216</v>
      </c>
      <c r="M327" s="59" t="s">
        <v>26</v>
      </c>
      <c r="N327" s="60" t="s">
        <v>336</v>
      </c>
    </row>
    <row r="328" spans="1:14" s="48" customFormat="1" x14ac:dyDescent="0.2">
      <c r="A328" s="81" t="s">
        <v>414</v>
      </c>
      <c r="B328" s="81"/>
      <c r="C328" s="37"/>
      <c r="D328" s="57"/>
      <c r="E328" s="60"/>
      <c r="F328" s="60"/>
      <c r="G328" s="60"/>
      <c r="H328" s="60"/>
      <c r="I328" s="60"/>
      <c r="J328" s="60"/>
      <c r="K328" s="60"/>
      <c r="L328" s="60"/>
      <c r="M328" s="60"/>
      <c r="N328" s="60"/>
    </row>
    <row r="329" spans="1:14" s="6" customFormat="1" ht="20.100000000000001" customHeight="1" x14ac:dyDescent="0.2">
      <c r="A329" s="26">
        <v>1</v>
      </c>
      <c r="B329" s="5" t="s">
        <v>165</v>
      </c>
      <c r="C329" s="8" t="s">
        <v>249</v>
      </c>
      <c r="D329" s="5" t="s">
        <v>16</v>
      </c>
      <c r="E329" s="10">
        <v>3473.05</v>
      </c>
      <c r="F329" s="10">
        <v>0</v>
      </c>
      <c r="G329" s="10">
        <v>0</v>
      </c>
      <c r="H329" s="10">
        <v>250</v>
      </c>
      <c r="I329" s="10">
        <v>145</v>
      </c>
      <c r="J329" s="10">
        <v>0</v>
      </c>
      <c r="K329" s="10">
        <v>0</v>
      </c>
      <c r="L329" s="10">
        <v>0</v>
      </c>
      <c r="M329" s="10">
        <v>0</v>
      </c>
      <c r="N329" s="10">
        <f>SUM(E329:M329)</f>
        <v>3868.05</v>
      </c>
    </row>
    <row r="330" spans="1:14" s="6" customFormat="1" ht="20.100000000000001" customHeight="1" x14ac:dyDescent="0.2">
      <c r="A330" s="26">
        <v>2</v>
      </c>
      <c r="B330" s="27" t="s">
        <v>412</v>
      </c>
      <c r="C330" s="8" t="s">
        <v>249</v>
      </c>
      <c r="D330" s="5" t="s">
        <v>16</v>
      </c>
      <c r="E330" s="10">
        <v>3473.05</v>
      </c>
      <c r="F330" s="10">
        <v>0</v>
      </c>
      <c r="G330" s="10">
        <v>0</v>
      </c>
      <c r="H330" s="10">
        <v>250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f>SUM(E330:M330)</f>
        <v>3723.05</v>
      </c>
    </row>
    <row r="331" spans="1:14" s="23" customFormat="1" ht="20.100000000000001" customHeight="1" x14ac:dyDescent="0.2">
      <c r="A331" s="26">
        <v>3</v>
      </c>
      <c r="B331" s="27" t="s">
        <v>332</v>
      </c>
      <c r="C331" s="8" t="s">
        <v>249</v>
      </c>
      <c r="D331" s="5" t="s">
        <v>16</v>
      </c>
      <c r="E331" s="10">
        <v>3473.05</v>
      </c>
      <c r="F331" s="10">
        <v>0</v>
      </c>
      <c r="G331" s="10">
        <v>0</v>
      </c>
      <c r="H331" s="10">
        <v>250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f>SUM(E331:M331)</f>
        <v>3723.05</v>
      </c>
    </row>
    <row r="332" spans="1:14" s="23" customFormat="1" ht="20.100000000000001" customHeight="1" x14ac:dyDescent="0.2">
      <c r="A332" s="26">
        <v>4</v>
      </c>
      <c r="B332" s="27" t="s">
        <v>405</v>
      </c>
      <c r="C332" s="8" t="s">
        <v>249</v>
      </c>
      <c r="D332" s="5" t="s">
        <v>18</v>
      </c>
      <c r="E332" s="10">
        <v>6450</v>
      </c>
      <c r="F332" s="10">
        <v>0</v>
      </c>
      <c r="G332" s="10">
        <v>0</v>
      </c>
      <c r="H332" s="10">
        <v>250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f>SUM(E332:M332)</f>
        <v>6700</v>
      </c>
    </row>
    <row r="333" spans="1:14" s="48" customFormat="1" x14ac:dyDescent="0.2">
      <c r="A333" s="37"/>
      <c r="B333" s="30"/>
      <c r="C333" s="37"/>
      <c r="D333" s="30"/>
      <c r="E333" s="70"/>
      <c r="F333" s="70"/>
      <c r="G333" s="70"/>
      <c r="H333" s="70"/>
      <c r="I333" s="70"/>
      <c r="J333" s="70"/>
      <c r="K333" s="70"/>
      <c r="L333" s="70"/>
      <c r="M333" s="70"/>
      <c r="N333" s="75"/>
    </row>
    <row r="334" spans="1:14" s="48" customFormat="1" x14ac:dyDescent="0.2">
      <c r="A334" s="37"/>
      <c r="B334" s="30"/>
      <c r="C334" s="37"/>
      <c r="D334" s="30"/>
      <c r="E334" s="70"/>
      <c r="F334" s="70"/>
      <c r="G334" s="70"/>
      <c r="H334" s="70"/>
      <c r="I334" s="70"/>
      <c r="J334" s="70"/>
      <c r="K334" s="70"/>
      <c r="L334" s="70"/>
      <c r="M334" s="70"/>
      <c r="N334" s="70"/>
    </row>
    <row r="335" spans="1:14" s="48" customFormat="1" ht="22.5" x14ac:dyDescent="0.2">
      <c r="A335" s="57" t="s">
        <v>196</v>
      </c>
      <c r="B335" s="58" t="s">
        <v>28</v>
      </c>
      <c r="C335" s="57"/>
      <c r="D335" s="57" t="s">
        <v>15</v>
      </c>
      <c r="E335" s="60" t="s">
        <v>21</v>
      </c>
      <c r="F335" s="60" t="s">
        <v>22</v>
      </c>
      <c r="G335" s="60" t="s">
        <v>166</v>
      </c>
      <c r="H335" s="60" t="s">
        <v>20</v>
      </c>
      <c r="I335" s="60" t="s">
        <v>24</v>
      </c>
      <c r="J335" s="60" t="s">
        <v>23</v>
      </c>
      <c r="K335" s="60" t="s">
        <v>25</v>
      </c>
      <c r="L335" s="60" t="s">
        <v>216</v>
      </c>
      <c r="M335" s="60" t="s">
        <v>26</v>
      </c>
      <c r="N335" s="60" t="s">
        <v>27</v>
      </c>
    </row>
    <row r="336" spans="1:14" s="48" customFormat="1" x14ac:dyDescent="0.2">
      <c r="A336" s="81" t="s">
        <v>415</v>
      </c>
      <c r="B336" s="81"/>
      <c r="C336" s="37"/>
      <c r="D336" s="30"/>
      <c r="E336" s="62"/>
      <c r="F336" s="67"/>
      <c r="G336" s="67"/>
      <c r="H336" s="67"/>
      <c r="I336" s="67"/>
      <c r="J336" s="67"/>
      <c r="K336" s="67"/>
      <c r="L336" s="67"/>
      <c r="M336" s="67"/>
      <c r="N336" s="67"/>
    </row>
    <row r="337" spans="1:15" s="6" customFormat="1" ht="20.100000000000001" customHeight="1" x14ac:dyDescent="0.2">
      <c r="A337" s="26">
        <v>1</v>
      </c>
      <c r="B337" s="5" t="s">
        <v>116</v>
      </c>
      <c r="C337" s="8" t="s">
        <v>248</v>
      </c>
      <c r="D337" s="5" t="s">
        <v>6</v>
      </c>
      <c r="E337" s="9">
        <v>875</v>
      </c>
      <c r="F337" s="9">
        <v>7611.14</v>
      </c>
      <c r="G337" s="9">
        <v>631.75</v>
      </c>
      <c r="H337" s="9">
        <v>250</v>
      </c>
      <c r="I337" s="9">
        <v>475</v>
      </c>
      <c r="J337" s="9">
        <v>0</v>
      </c>
      <c r="K337" s="9">
        <v>0</v>
      </c>
      <c r="L337" s="9">
        <v>0</v>
      </c>
      <c r="M337" s="9">
        <v>0</v>
      </c>
      <c r="N337" s="9">
        <f t="shared" ref="N337:N344" si="21">E337+F337+G337+H337+I337+J337+K337+L337+M337</f>
        <v>9842.89</v>
      </c>
    </row>
    <row r="338" spans="1:15" s="6" customFormat="1" ht="20.100000000000001" customHeight="1" x14ac:dyDescent="0.2">
      <c r="A338" s="26">
        <v>2</v>
      </c>
      <c r="B338" s="5" t="s">
        <v>72</v>
      </c>
      <c r="C338" s="8" t="s">
        <v>248</v>
      </c>
      <c r="D338" s="5" t="s">
        <v>2</v>
      </c>
      <c r="E338" s="9">
        <v>686</v>
      </c>
      <c r="F338" s="9">
        <v>5964.55</v>
      </c>
      <c r="G338" s="9">
        <v>545.80999999999995</v>
      </c>
      <c r="H338" s="9">
        <v>250</v>
      </c>
      <c r="I338" s="9">
        <v>475</v>
      </c>
      <c r="J338" s="9">
        <v>0</v>
      </c>
      <c r="K338" s="9">
        <v>0</v>
      </c>
      <c r="L338" s="9">
        <v>0</v>
      </c>
      <c r="M338" s="9">
        <v>218</v>
      </c>
      <c r="N338" s="9">
        <f t="shared" si="21"/>
        <v>8139.3600000000006</v>
      </c>
    </row>
    <row r="339" spans="1:15" s="6" customFormat="1" ht="20.100000000000001" customHeight="1" x14ac:dyDescent="0.2">
      <c r="A339" s="26">
        <v>3</v>
      </c>
      <c r="B339" s="5" t="s">
        <v>76</v>
      </c>
      <c r="C339" s="8" t="s">
        <v>248</v>
      </c>
      <c r="D339" s="5" t="s">
        <v>2</v>
      </c>
      <c r="E339" s="9">
        <v>686</v>
      </c>
      <c r="F339" s="9">
        <v>6364.78</v>
      </c>
      <c r="G339" s="9">
        <v>579.79999999999995</v>
      </c>
      <c r="H339" s="9">
        <v>250</v>
      </c>
      <c r="I339" s="9">
        <v>475</v>
      </c>
      <c r="J339" s="9">
        <v>0</v>
      </c>
      <c r="K339" s="9">
        <v>0</v>
      </c>
      <c r="L339" s="9">
        <v>0</v>
      </c>
      <c r="M339" s="9">
        <v>248</v>
      </c>
      <c r="N339" s="9">
        <f t="shared" si="21"/>
        <v>8603.58</v>
      </c>
    </row>
    <row r="340" spans="1:15" s="6" customFormat="1" ht="20.100000000000001" customHeight="1" x14ac:dyDescent="0.2">
      <c r="A340" s="26">
        <v>4</v>
      </c>
      <c r="B340" s="5" t="s">
        <v>192</v>
      </c>
      <c r="C340" s="8" t="s">
        <v>248</v>
      </c>
      <c r="D340" s="5" t="s">
        <v>2</v>
      </c>
      <c r="E340" s="9">
        <v>686</v>
      </c>
      <c r="F340" s="9">
        <v>5526.32</v>
      </c>
      <c r="G340" s="9">
        <v>452.12</v>
      </c>
      <c r="H340" s="9">
        <v>250</v>
      </c>
      <c r="I340" s="9">
        <v>475</v>
      </c>
      <c r="J340" s="9">
        <v>0</v>
      </c>
      <c r="K340" s="9">
        <v>0</v>
      </c>
      <c r="L340" s="9">
        <v>0</v>
      </c>
      <c r="M340" s="9">
        <v>0</v>
      </c>
      <c r="N340" s="9">
        <f t="shared" si="21"/>
        <v>7389.44</v>
      </c>
    </row>
    <row r="341" spans="1:15" s="6" customFormat="1" ht="20.100000000000001" customHeight="1" x14ac:dyDescent="0.2">
      <c r="A341" s="26">
        <v>5</v>
      </c>
      <c r="B341" s="5" t="s">
        <v>88</v>
      </c>
      <c r="C341" s="8" t="s">
        <v>248</v>
      </c>
      <c r="D341" s="5" t="s">
        <v>2</v>
      </c>
      <c r="E341" s="9">
        <v>686</v>
      </c>
      <c r="F341" s="9">
        <v>6465.29</v>
      </c>
      <c r="G341" s="9">
        <v>587.74</v>
      </c>
      <c r="H341" s="9">
        <v>250</v>
      </c>
      <c r="I341" s="9">
        <v>475</v>
      </c>
      <c r="J341" s="9">
        <v>0</v>
      </c>
      <c r="K341" s="9">
        <v>0</v>
      </c>
      <c r="L341" s="9">
        <v>0</v>
      </c>
      <c r="M341" s="9">
        <v>248</v>
      </c>
      <c r="N341" s="9">
        <f t="shared" si="21"/>
        <v>8712.0299999999988</v>
      </c>
    </row>
    <row r="342" spans="1:15" s="6" customFormat="1" ht="20.100000000000001" customHeight="1" x14ac:dyDescent="0.2">
      <c r="A342" s="26">
        <v>6</v>
      </c>
      <c r="B342" s="5" t="s">
        <v>151</v>
      </c>
      <c r="C342" s="8" t="s">
        <v>248</v>
      </c>
      <c r="D342" s="5" t="s">
        <v>2</v>
      </c>
      <c r="E342" s="9">
        <v>686</v>
      </c>
      <c r="F342" s="9">
        <v>5542.57</v>
      </c>
      <c r="G342" s="9">
        <v>489.32</v>
      </c>
      <c r="H342" s="9">
        <v>250</v>
      </c>
      <c r="I342" s="9">
        <v>475</v>
      </c>
      <c r="J342" s="9">
        <v>0</v>
      </c>
      <c r="K342" s="9">
        <v>0</v>
      </c>
      <c r="L342" s="9">
        <v>0</v>
      </c>
      <c r="M342" s="9">
        <v>0</v>
      </c>
      <c r="N342" s="9">
        <f t="shared" si="21"/>
        <v>7442.8899999999994</v>
      </c>
    </row>
    <row r="343" spans="1:15" s="6" customFormat="1" ht="20.100000000000001" customHeight="1" x14ac:dyDescent="0.2">
      <c r="A343" s="26">
        <v>7</v>
      </c>
      <c r="B343" s="5" t="s">
        <v>95</v>
      </c>
      <c r="C343" s="8" t="s">
        <v>248</v>
      </c>
      <c r="D343" s="5" t="s">
        <v>2</v>
      </c>
      <c r="E343" s="9">
        <v>686</v>
      </c>
      <c r="F343" s="9">
        <v>6381.08</v>
      </c>
      <c r="G343" s="9">
        <v>581.08000000000004</v>
      </c>
      <c r="H343" s="9">
        <v>250</v>
      </c>
      <c r="I343" s="9">
        <v>475</v>
      </c>
      <c r="J343" s="9">
        <v>0</v>
      </c>
      <c r="K343" s="9">
        <v>0</v>
      </c>
      <c r="L343" s="9">
        <v>0</v>
      </c>
      <c r="M343" s="9">
        <v>248</v>
      </c>
      <c r="N343" s="9">
        <f t="shared" si="21"/>
        <v>8621.16</v>
      </c>
    </row>
    <row r="344" spans="1:15" s="6" customFormat="1" ht="20.100000000000001" customHeight="1" x14ac:dyDescent="0.2">
      <c r="A344" s="26">
        <v>8</v>
      </c>
      <c r="B344" s="5" t="s">
        <v>104</v>
      </c>
      <c r="C344" s="8" t="s">
        <v>248</v>
      </c>
      <c r="D344" s="5" t="s">
        <v>3</v>
      </c>
      <c r="E344" s="9">
        <v>935</v>
      </c>
      <c r="F344" s="9">
        <v>8165.85</v>
      </c>
      <c r="G344" s="9">
        <v>736.7</v>
      </c>
      <c r="H344" s="9">
        <v>250</v>
      </c>
      <c r="I344" s="9">
        <v>475</v>
      </c>
      <c r="J344" s="9">
        <v>0</v>
      </c>
      <c r="K344" s="9">
        <v>0</v>
      </c>
      <c r="L344" s="9">
        <v>0</v>
      </c>
      <c r="M344" s="9">
        <v>184</v>
      </c>
      <c r="N344" s="9">
        <f t="shared" si="21"/>
        <v>10746.550000000001</v>
      </c>
      <c r="O344" s="21"/>
    </row>
    <row r="345" spans="1:15" s="22" customFormat="1" ht="20.100000000000001" customHeight="1" x14ac:dyDescent="0.2">
      <c r="A345" s="26">
        <v>9</v>
      </c>
      <c r="B345" s="27" t="s">
        <v>272</v>
      </c>
      <c r="C345" s="8" t="s">
        <v>249</v>
      </c>
      <c r="D345" s="5" t="s">
        <v>17</v>
      </c>
      <c r="E345" s="1">
        <v>4450</v>
      </c>
      <c r="F345" s="1">
        <v>0</v>
      </c>
      <c r="G345" s="1">
        <v>0</v>
      </c>
      <c r="H345" s="1">
        <v>250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f>SUM(E345:M345)</f>
        <v>4700</v>
      </c>
    </row>
    <row r="346" spans="1:15" s="22" customFormat="1" ht="20.100000000000001" customHeight="1" x14ac:dyDescent="0.2">
      <c r="A346" s="14">
        <v>10</v>
      </c>
      <c r="B346" s="5" t="s">
        <v>159</v>
      </c>
      <c r="C346" s="8" t="s">
        <v>249</v>
      </c>
      <c r="D346" s="5" t="s">
        <v>17</v>
      </c>
      <c r="E346" s="1">
        <v>4450</v>
      </c>
      <c r="F346" s="1">
        <v>0</v>
      </c>
      <c r="G346" s="1">
        <v>0</v>
      </c>
      <c r="H346" s="1">
        <v>250</v>
      </c>
      <c r="I346" s="1">
        <v>145</v>
      </c>
      <c r="J346" s="1">
        <v>0</v>
      </c>
      <c r="K346" s="1">
        <v>0</v>
      </c>
      <c r="L346" s="1">
        <v>0</v>
      </c>
      <c r="M346" s="1">
        <v>0</v>
      </c>
      <c r="N346" s="1">
        <f t="shared" ref="N346:N363" si="22">SUM(E346:M346)</f>
        <v>4845</v>
      </c>
    </row>
    <row r="347" spans="1:15" s="22" customFormat="1" ht="20.100000000000001" customHeight="1" x14ac:dyDescent="0.2">
      <c r="A347" s="26">
        <v>11</v>
      </c>
      <c r="B347" s="5" t="s">
        <v>187</v>
      </c>
      <c r="C347" s="8" t="s">
        <v>249</v>
      </c>
      <c r="D347" s="12" t="s">
        <v>16</v>
      </c>
      <c r="E347" s="10">
        <v>3473.05</v>
      </c>
      <c r="F347" s="1">
        <v>0</v>
      </c>
      <c r="G347" s="1">
        <v>0</v>
      </c>
      <c r="H347" s="10">
        <v>250</v>
      </c>
      <c r="I347" s="1">
        <v>100</v>
      </c>
      <c r="J347" s="1">
        <v>0</v>
      </c>
      <c r="K347" s="1">
        <v>0</v>
      </c>
      <c r="L347" s="1">
        <v>0</v>
      </c>
      <c r="M347" s="1">
        <v>0</v>
      </c>
      <c r="N347" s="1">
        <f t="shared" si="22"/>
        <v>3823.05</v>
      </c>
    </row>
    <row r="348" spans="1:15" s="22" customFormat="1" ht="20.100000000000001" customHeight="1" x14ac:dyDescent="0.2">
      <c r="A348" s="26">
        <v>12</v>
      </c>
      <c r="B348" s="5" t="s">
        <v>173</v>
      </c>
      <c r="C348" s="8" t="s">
        <v>249</v>
      </c>
      <c r="D348" s="12" t="s">
        <v>16</v>
      </c>
      <c r="E348" s="10">
        <v>3473.05</v>
      </c>
      <c r="F348" s="1">
        <v>0</v>
      </c>
      <c r="G348" s="1">
        <v>0</v>
      </c>
      <c r="H348" s="10">
        <v>250</v>
      </c>
      <c r="I348" s="1">
        <v>100</v>
      </c>
      <c r="J348" s="1">
        <v>0</v>
      </c>
      <c r="K348" s="1">
        <v>0</v>
      </c>
      <c r="L348" s="1">
        <v>0</v>
      </c>
      <c r="M348" s="1">
        <v>0</v>
      </c>
      <c r="N348" s="1">
        <f t="shared" si="22"/>
        <v>3823.05</v>
      </c>
    </row>
    <row r="349" spans="1:15" s="22" customFormat="1" ht="20.100000000000001" customHeight="1" x14ac:dyDescent="0.2">
      <c r="A349" s="26">
        <v>13</v>
      </c>
      <c r="B349" s="5" t="s">
        <v>168</v>
      </c>
      <c r="C349" s="8" t="s">
        <v>249</v>
      </c>
      <c r="D349" s="12" t="s">
        <v>16</v>
      </c>
      <c r="E349" s="10">
        <v>3473.05</v>
      </c>
      <c r="F349" s="1">
        <v>0</v>
      </c>
      <c r="G349" s="1">
        <v>0</v>
      </c>
      <c r="H349" s="10">
        <v>250</v>
      </c>
      <c r="I349" s="1">
        <v>145</v>
      </c>
      <c r="J349" s="1">
        <v>0</v>
      </c>
      <c r="K349" s="1">
        <v>0</v>
      </c>
      <c r="L349" s="1">
        <v>0</v>
      </c>
      <c r="M349" s="1">
        <v>0</v>
      </c>
      <c r="N349" s="1">
        <f>SUM(E349:M349)</f>
        <v>3868.05</v>
      </c>
    </row>
    <row r="350" spans="1:15" s="22" customFormat="1" ht="20.100000000000001" customHeight="1" x14ac:dyDescent="0.2">
      <c r="A350" s="26">
        <v>14</v>
      </c>
      <c r="B350" s="5" t="s">
        <v>194</v>
      </c>
      <c r="C350" s="8" t="s">
        <v>249</v>
      </c>
      <c r="D350" s="5" t="s">
        <v>17</v>
      </c>
      <c r="E350" s="1">
        <v>4450</v>
      </c>
      <c r="F350" s="1">
        <v>0</v>
      </c>
      <c r="G350" s="1">
        <v>0</v>
      </c>
      <c r="H350" s="1">
        <v>250</v>
      </c>
      <c r="I350" s="1">
        <v>100</v>
      </c>
      <c r="J350" s="1">
        <v>0</v>
      </c>
      <c r="K350" s="1">
        <v>0</v>
      </c>
      <c r="L350" s="1">
        <v>0</v>
      </c>
      <c r="M350" s="1">
        <v>0</v>
      </c>
      <c r="N350" s="1">
        <f t="shared" si="22"/>
        <v>4800</v>
      </c>
    </row>
    <row r="351" spans="1:15" s="22" customFormat="1" ht="20.100000000000001" customHeight="1" x14ac:dyDescent="0.2">
      <c r="A351" s="26">
        <v>15</v>
      </c>
      <c r="B351" s="5" t="s">
        <v>113</v>
      </c>
      <c r="C351" s="8" t="s">
        <v>249</v>
      </c>
      <c r="D351" s="12" t="s">
        <v>16</v>
      </c>
      <c r="E351" s="10">
        <v>3473.05</v>
      </c>
      <c r="F351" s="1">
        <v>0</v>
      </c>
      <c r="G351" s="1">
        <v>0</v>
      </c>
      <c r="H351" s="10">
        <v>250</v>
      </c>
      <c r="I351" s="1">
        <v>145</v>
      </c>
      <c r="J351" s="1">
        <v>0</v>
      </c>
      <c r="K351" s="1">
        <v>0</v>
      </c>
      <c r="L351" s="1">
        <v>0</v>
      </c>
      <c r="M351" s="1">
        <v>0</v>
      </c>
      <c r="N351" s="1">
        <f t="shared" ref="N351:N357" si="23">SUM(E351:M351)</f>
        <v>3868.05</v>
      </c>
    </row>
    <row r="352" spans="1:15" s="6" customFormat="1" ht="20.100000000000001" customHeight="1" x14ac:dyDescent="0.2">
      <c r="A352" s="26">
        <v>16</v>
      </c>
      <c r="B352" s="27" t="s">
        <v>393</v>
      </c>
      <c r="C352" s="8" t="s">
        <v>249</v>
      </c>
      <c r="D352" s="27" t="s">
        <v>16</v>
      </c>
      <c r="E352" s="10">
        <v>3473.05</v>
      </c>
      <c r="F352" s="1"/>
      <c r="G352" s="1"/>
      <c r="H352" s="10">
        <v>250</v>
      </c>
      <c r="I352" s="1"/>
      <c r="J352" s="1"/>
      <c r="K352" s="1"/>
      <c r="L352" s="1"/>
      <c r="M352" s="1"/>
      <c r="N352" s="10">
        <f t="shared" si="23"/>
        <v>3723.05</v>
      </c>
    </row>
    <row r="353" spans="1:14" s="6" customFormat="1" ht="20.100000000000001" customHeight="1" x14ac:dyDescent="0.2">
      <c r="A353" s="26">
        <v>17</v>
      </c>
      <c r="B353" s="27" t="s">
        <v>394</v>
      </c>
      <c r="C353" s="8" t="s">
        <v>249</v>
      </c>
      <c r="D353" s="27" t="s">
        <v>16</v>
      </c>
      <c r="E353" s="10">
        <v>3473.05</v>
      </c>
      <c r="F353" s="1"/>
      <c r="G353" s="1"/>
      <c r="H353" s="10">
        <v>250</v>
      </c>
      <c r="I353" s="1"/>
      <c r="J353" s="1"/>
      <c r="K353" s="1"/>
      <c r="L353" s="1"/>
      <c r="M353" s="1"/>
      <c r="N353" s="10">
        <f t="shared" si="23"/>
        <v>3723.05</v>
      </c>
    </row>
    <row r="354" spans="1:14" s="22" customFormat="1" ht="20.100000000000001" customHeight="1" x14ac:dyDescent="0.2">
      <c r="A354" s="26">
        <v>18</v>
      </c>
      <c r="B354" s="5" t="s">
        <v>250</v>
      </c>
      <c r="C354" s="8" t="s">
        <v>249</v>
      </c>
      <c r="D354" s="5" t="s">
        <v>17</v>
      </c>
      <c r="E354" s="10">
        <v>4450</v>
      </c>
      <c r="F354" s="10">
        <v>0</v>
      </c>
      <c r="G354" s="10">
        <v>0</v>
      </c>
      <c r="H354" s="10">
        <v>250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f t="shared" si="23"/>
        <v>4700</v>
      </c>
    </row>
    <row r="355" spans="1:14" s="22" customFormat="1" ht="20.100000000000001" customHeight="1" x14ac:dyDescent="0.2">
      <c r="A355" s="26">
        <v>19</v>
      </c>
      <c r="B355" s="5" t="s">
        <v>299</v>
      </c>
      <c r="C355" s="15" t="s">
        <v>249</v>
      </c>
      <c r="D355" s="12" t="s">
        <v>16</v>
      </c>
      <c r="E355" s="10">
        <v>3473.05</v>
      </c>
      <c r="F355" s="1">
        <v>0</v>
      </c>
      <c r="G355" s="1">
        <v>0</v>
      </c>
      <c r="H355" s="10">
        <v>250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f t="shared" si="23"/>
        <v>3723.05</v>
      </c>
    </row>
    <row r="356" spans="1:14" s="22" customFormat="1" ht="20.100000000000001" customHeight="1" x14ac:dyDescent="0.2">
      <c r="A356" s="26">
        <v>20</v>
      </c>
      <c r="B356" s="5" t="s">
        <v>326</v>
      </c>
      <c r="C356" s="8" t="s">
        <v>249</v>
      </c>
      <c r="D356" s="5" t="s">
        <v>18</v>
      </c>
      <c r="E356" s="1">
        <v>6450</v>
      </c>
      <c r="F356" s="1">
        <v>0</v>
      </c>
      <c r="G356" s="1">
        <v>0</v>
      </c>
      <c r="H356" s="1">
        <v>250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f t="shared" si="23"/>
        <v>6700</v>
      </c>
    </row>
    <row r="357" spans="1:14" s="22" customFormat="1" ht="20.100000000000001" customHeight="1" x14ac:dyDescent="0.2">
      <c r="A357" s="26">
        <v>21</v>
      </c>
      <c r="B357" s="5" t="s">
        <v>120</v>
      </c>
      <c r="C357" s="8" t="s">
        <v>249</v>
      </c>
      <c r="D357" s="5" t="s">
        <v>18</v>
      </c>
      <c r="E357" s="1">
        <v>6450</v>
      </c>
      <c r="F357" s="1">
        <v>0</v>
      </c>
      <c r="G357" s="1">
        <v>0</v>
      </c>
      <c r="H357" s="1">
        <v>250</v>
      </c>
      <c r="I357" s="1">
        <v>145</v>
      </c>
      <c r="J357" s="1">
        <v>0</v>
      </c>
      <c r="K357" s="1">
        <v>0</v>
      </c>
      <c r="L357" s="1">
        <v>0</v>
      </c>
      <c r="M357" s="1">
        <v>0</v>
      </c>
      <c r="N357" s="1">
        <f t="shared" si="23"/>
        <v>6845</v>
      </c>
    </row>
    <row r="358" spans="1:14" s="22" customFormat="1" ht="20.100000000000001" customHeight="1" x14ac:dyDescent="0.2">
      <c r="A358" s="13">
        <v>22</v>
      </c>
      <c r="B358" s="5" t="s">
        <v>193</v>
      </c>
      <c r="C358" s="8" t="s">
        <v>249</v>
      </c>
      <c r="D358" s="5" t="s">
        <v>17</v>
      </c>
      <c r="E358" s="1">
        <v>4450</v>
      </c>
      <c r="F358" s="1">
        <v>0</v>
      </c>
      <c r="G358" s="1">
        <v>0</v>
      </c>
      <c r="H358" s="1">
        <v>250</v>
      </c>
      <c r="I358" s="1">
        <v>100</v>
      </c>
      <c r="J358" s="1">
        <v>0</v>
      </c>
      <c r="K358" s="1">
        <v>0</v>
      </c>
      <c r="L358" s="1">
        <v>0</v>
      </c>
      <c r="M358" s="1">
        <v>0</v>
      </c>
      <c r="N358" s="1">
        <f t="shared" si="22"/>
        <v>4800</v>
      </c>
    </row>
    <row r="359" spans="1:14" s="22" customFormat="1" ht="20.100000000000001" customHeight="1" x14ac:dyDescent="0.2">
      <c r="A359" s="26">
        <v>23</v>
      </c>
      <c r="B359" s="5" t="s">
        <v>225</v>
      </c>
      <c r="C359" s="8" t="s">
        <v>249</v>
      </c>
      <c r="D359" s="12" t="s">
        <v>16</v>
      </c>
      <c r="E359" s="10">
        <v>3473.05</v>
      </c>
      <c r="F359" s="1">
        <v>0</v>
      </c>
      <c r="G359" s="1">
        <v>0</v>
      </c>
      <c r="H359" s="10">
        <v>250</v>
      </c>
      <c r="I359" s="1">
        <v>145</v>
      </c>
      <c r="J359" s="1">
        <v>0</v>
      </c>
      <c r="K359" s="1">
        <v>0</v>
      </c>
      <c r="L359" s="1">
        <v>0</v>
      </c>
      <c r="M359" s="1">
        <v>0</v>
      </c>
      <c r="N359" s="1">
        <f t="shared" si="22"/>
        <v>3868.05</v>
      </c>
    </row>
    <row r="360" spans="1:14" s="22" customFormat="1" ht="20.100000000000001" customHeight="1" x14ac:dyDescent="0.2">
      <c r="A360" s="26">
        <v>24</v>
      </c>
      <c r="B360" s="5" t="s">
        <v>132</v>
      </c>
      <c r="C360" s="8" t="s">
        <v>249</v>
      </c>
      <c r="D360" s="12" t="s">
        <v>16</v>
      </c>
      <c r="E360" s="10">
        <v>3473.05</v>
      </c>
      <c r="F360" s="1">
        <v>0</v>
      </c>
      <c r="G360" s="1">
        <v>0</v>
      </c>
      <c r="H360" s="10">
        <v>250</v>
      </c>
      <c r="I360" s="1">
        <v>145</v>
      </c>
      <c r="J360" s="1">
        <v>0</v>
      </c>
      <c r="K360" s="1">
        <v>0</v>
      </c>
      <c r="L360" s="1">
        <v>0</v>
      </c>
      <c r="M360" s="1">
        <v>0</v>
      </c>
      <c r="N360" s="1">
        <f t="shared" si="22"/>
        <v>3868.05</v>
      </c>
    </row>
    <row r="361" spans="1:14" s="22" customFormat="1" ht="20.100000000000001" customHeight="1" x14ac:dyDescent="0.2">
      <c r="A361" s="26">
        <v>25</v>
      </c>
      <c r="B361" s="5" t="s">
        <v>169</v>
      </c>
      <c r="C361" s="8" t="s">
        <v>249</v>
      </c>
      <c r="D361" s="12" t="s">
        <v>16</v>
      </c>
      <c r="E361" s="10">
        <v>3473.05</v>
      </c>
      <c r="F361" s="1">
        <v>0</v>
      </c>
      <c r="G361" s="1">
        <v>0</v>
      </c>
      <c r="H361" s="10">
        <v>250</v>
      </c>
      <c r="I361" s="1">
        <v>145</v>
      </c>
      <c r="J361" s="1">
        <v>0</v>
      </c>
      <c r="K361" s="1">
        <v>0</v>
      </c>
      <c r="L361" s="1">
        <v>0</v>
      </c>
      <c r="M361" s="1">
        <v>0</v>
      </c>
      <c r="N361" s="1">
        <f t="shared" si="22"/>
        <v>3868.05</v>
      </c>
    </row>
    <row r="362" spans="1:14" s="22" customFormat="1" ht="20.100000000000001" customHeight="1" x14ac:dyDescent="0.2">
      <c r="A362" s="26">
        <v>26</v>
      </c>
      <c r="B362" s="27" t="s">
        <v>343</v>
      </c>
      <c r="C362" s="8" t="s">
        <v>249</v>
      </c>
      <c r="D362" s="12" t="s">
        <v>16</v>
      </c>
      <c r="E362" s="10">
        <v>3473.05</v>
      </c>
      <c r="F362" s="1">
        <v>0</v>
      </c>
      <c r="G362" s="1">
        <v>0</v>
      </c>
      <c r="H362" s="10">
        <v>250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f>SUM(E362:M362)</f>
        <v>3723.05</v>
      </c>
    </row>
    <row r="363" spans="1:14" s="22" customFormat="1" ht="20.100000000000001" customHeight="1" x14ac:dyDescent="0.2">
      <c r="A363" s="26">
        <v>27</v>
      </c>
      <c r="B363" s="27" t="s">
        <v>339</v>
      </c>
      <c r="C363" s="8" t="s">
        <v>249</v>
      </c>
      <c r="D363" s="12" t="s">
        <v>16</v>
      </c>
      <c r="E363" s="10">
        <v>3473.05</v>
      </c>
      <c r="F363" s="1">
        <v>0</v>
      </c>
      <c r="G363" s="1">
        <v>0</v>
      </c>
      <c r="H363" s="10">
        <v>250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f t="shared" si="22"/>
        <v>3723.05</v>
      </c>
    </row>
    <row r="364" spans="1:14" s="22" customFormat="1" ht="20.100000000000001" customHeight="1" x14ac:dyDescent="0.2">
      <c r="A364" s="26">
        <v>28</v>
      </c>
      <c r="B364" s="5" t="s">
        <v>287</v>
      </c>
      <c r="C364" s="8" t="s">
        <v>249</v>
      </c>
      <c r="D364" s="12" t="s">
        <v>17</v>
      </c>
      <c r="E364" s="1">
        <v>4450</v>
      </c>
      <c r="F364" s="1">
        <v>0</v>
      </c>
      <c r="G364" s="1">
        <v>0</v>
      </c>
      <c r="H364" s="1">
        <v>250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f>SUM(E364:M364)</f>
        <v>4700</v>
      </c>
    </row>
    <row r="365" spans="1:14" s="48" customFormat="1" x14ac:dyDescent="0.2">
      <c r="A365" s="65"/>
      <c r="B365" s="30"/>
      <c r="C365" s="65"/>
      <c r="D365" s="64"/>
      <c r="E365" s="71"/>
      <c r="F365" s="71"/>
      <c r="G365" s="71"/>
      <c r="H365" s="71"/>
      <c r="I365" s="71"/>
      <c r="J365" s="71"/>
      <c r="K365" s="71"/>
      <c r="L365" s="71"/>
      <c r="M365" s="71"/>
      <c r="N365" s="75"/>
    </row>
    <row r="366" spans="1:14" s="48" customFormat="1" x14ac:dyDescent="0.2">
      <c r="A366" s="65"/>
      <c r="B366" s="30"/>
      <c r="C366" s="65"/>
      <c r="D366" s="64"/>
      <c r="E366" s="71"/>
      <c r="F366" s="71"/>
      <c r="G366" s="71"/>
      <c r="H366" s="71"/>
      <c r="I366" s="71"/>
      <c r="J366" s="71"/>
      <c r="K366" s="71"/>
      <c r="L366" s="71"/>
      <c r="M366" s="71"/>
      <c r="N366" s="71"/>
    </row>
    <row r="367" spans="1:14" s="48" customFormat="1" x14ac:dyDescent="0.2">
      <c r="A367" s="65"/>
      <c r="B367" s="30"/>
      <c r="C367" s="65"/>
      <c r="D367" s="64"/>
      <c r="E367" s="71"/>
      <c r="F367" s="71"/>
      <c r="G367" s="71"/>
      <c r="H367" s="71"/>
      <c r="I367" s="71"/>
      <c r="J367" s="71"/>
      <c r="K367" s="71"/>
      <c r="L367" s="71"/>
      <c r="M367" s="71"/>
      <c r="N367" s="71"/>
    </row>
    <row r="368" spans="1:14" s="61" customFormat="1" ht="22.5" x14ac:dyDescent="0.2">
      <c r="A368" s="57" t="s">
        <v>196</v>
      </c>
      <c r="B368" s="58" t="s">
        <v>28</v>
      </c>
      <c r="C368" s="57" t="s">
        <v>255</v>
      </c>
      <c r="D368" s="57" t="s">
        <v>15</v>
      </c>
      <c r="E368" s="59" t="s">
        <v>21</v>
      </c>
      <c r="F368" s="59" t="s">
        <v>22</v>
      </c>
      <c r="G368" s="59" t="s">
        <v>285</v>
      </c>
      <c r="H368" s="59" t="s">
        <v>20</v>
      </c>
      <c r="I368" s="59" t="s">
        <v>24</v>
      </c>
      <c r="J368" s="59" t="s">
        <v>23</v>
      </c>
      <c r="K368" s="59" t="s">
        <v>25</v>
      </c>
      <c r="L368" s="59" t="s">
        <v>216</v>
      </c>
      <c r="M368" s="59" t="s">
        <v>26</v>
      </c>
      <c r="N368" s="60" t="s">
        <v>336</v>
      </c>
    </row>
    <row r="369" spans="1:15" s="48" customFormat="1" x14ac:dyDescent="0.2">
      <c r="A369" s="81" t="s">
        <v>416</v>
      </c>
      <c r="B369" s="81"/>
      <c r="C369" s="37"/>
      <c r="D369" s="30"/>
      <c r="E369" s="62"/>
      <c r="F369" s="67"/>
      <c r="G369" s="67"/>
      <c r="H369" s="67"/>
      <c r="I369" s="67"/>
      <c r="J369" s="67"/>
      <c r="K369" s="67"/>
      <c r="L369" s="67"/>
      <c r="M369" s="67"/>
      <c r="N369" s="67"/>
    </row>
    <row r="370" spans="1:15" s="6" customFormat="1" ht="20.100000000000001" customHeight="1" x14ac:dyDescent="0.2">
      <c r="A370" s="26">
        <v>1</v>
      </c>
      <c r="B370" s="5" t="s">
        <v>103</v>
      </c>
      <c r="C370" s="8" t="s">
        <v>248</v>
      </c>
      <c r="D370" s="5" t="s">
        <v>6</v>
      </c>
      <c r="E370" s="9">
        <v>875</v>
      </c>
      <c r="F370" s="9">
        <v>7660.58</v>
      </c>
      <c r="G370" s="9">
        <v>671.58</v>
      </c>
      <c r="H370" s="9">
        <v>250</v>
      </c>
      <c r="I370" s="9">
        <v>475</v>
      </c>
      <c r="J370" s="9">
        <v>0</v>
      </c>
      <c r="K370" s="9">
        <v>0</v>
      </c>
      <c r="L370" s="9">
        <v>0</v>
      </c>
      <c r="M370" s="9">
        <v>0</v>
      </c>
      <c r="N370" s="9">
        <f>E370+F370+G370+H370+I370+J370+K370+L370+M370</f>
        <v>9932.16</v>
      </c>
    </row>
    <row r="371" spans="1:15" s="6" customFormat="1" ht="20.100000000000001" customHeight="1" x14ac:dyDescent="0.2">
      <c r="A371" s="26">
        <v>2</v>
      </c>
      <c r="B371" s="5" t="s">
        <v>362</v>
      </c>
      <c r="C371" s="8" t="s">
        <v>249</v>
      </c>
      <c r="D371" s="5" t="s">
        <v>19</v>
      </c>
      <c r="E371" s="10">
        <v>10475</v>
      </c>
      <c r="F371" s="10">
        <v>0</v>
      </c>
      <c r="G371" s="10">
        <v>0</v>
      </c>
      <c r="H371" s="10">
        <v>250</v>
      </c>
      <c r="I371" s="10">
        <v>0</v>
      </c>
      <c r="J371" s="10">
        <v>375</v>
      </c>
      <c r="K371" s="10">
        <v>0</v>
      </c>
      <c r="L371" s="10">
        <v>0</v>
      </c>
      <c r="M371" s="10">
        <v>0</v>
      </c>
      <c r="N371" s="10">
        <f t="shared" ref="N371:N376" si="24">SUM(E371:M371)</f>
        <v>11100</v>
      </c>
    </row>
    <row r="372" spans="1:15" s="7" customFormat="1" ht="20.100000000000001" customHeight="1" x14ac:dyDescent="0.15">
      <c r="A372" s="26">
        <v>3</v>
      </c>
      <c r="B372" s="12" t="s">
        <v>376</v>
      </c>
      <c r="C372" s="8" t="s">
        <v>249</v>
      </c>
      <c r="D372" s="5" t="s">
        <v>17</v>
      </c>
      <c r="E372" s="1">
        <v>4450</v>
      </c>
      <c r="F372" s="1">
        <v>0</v>
      </c>
      <c r="G372" s="1">
        <v>0</v>
      </c>
      <c r="H372" s="1">
        <v>250</v>
      </c>
      <c r="I372" s="1">
        <v>100</v>
      </c>
      <c r="J372" s="1">
        <v>0</v>
      </c>
      <c r="K372" s="1">
        <v>0</v>
      </c>
      <c r="L372" s="1">
        <v>0</v>
      </c>
      <c r="M372" s="1">
        <v>0</v>
      </c>
      <c r="N372" s="1">
        <f t="shared" si="24"/>
        <v>4800</v>
      </c>
    </row>
    <row r="373" spans="1:15" s="22" customFormat="1" ht="20.100000000000001" customHeight="1" x14ac:dyDescent="0.2">
      <c r="A373" s="26">
        <v>4</v>
      </c>
      <c r="B373" s="5" t="s">
        <v>207</v>
      </c>
      <c r="C373" s="8" t="s">
        <v>249</v>
      </c>
      <c r="D373" s="5" t="s">
        <v>18</v>
      </c>
      <c r="E373" s="10">
        <v>6450</v>
      </c>
      <c r="F373" s="10">
        <v>0</v>
      </c>
      <c r="G373" s="10">
        <v>0</v>
      </c>
      <c r="H373" s="10">
        <v>250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f t="shared" si="24"/>
        <v>6700</v>
      </c>
    </row>
    <row r="374" spans="1:15" s="23" customFormat="1" ht="20.100000000000001" customHeight="1" x14ac:dyDescent="0.2">
      <c r="A374" s="26">
        <v>5</v>
      </c>
      <c r="B374" s="5" t="s">
        <v>358</v>
      </c>
      <c r="C374" s="8" t="s">
        <v>249</v>
      </c>
      <c r="D374" s="5" t="s">
        <v>17</v>
      </c>
      <c r="E374" s="1">
        <v>4450</v>
      </c>
      <c r="F374" s="1">
        <v>0</v>
      </c>
      <c r="G374" s="1">
        <v>0</v>
      </c>
      <c r="H374" s="1">
        <v>250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f t="shared" si="24"/>
        <v>4700</v>
      </c>
    </row>
    <row r="375" spans="1:15" s="22" customFormat="1" ht="20.100000000000001" customHeight="1" x14ac:dyDescent="0.2">
      <c r="A375" s="26">
        <v>6</v>
      </c>
      <c r="B375" s="5" t="s">
        <v>180</v>
      </c>
      <c r="C375" s="8" t="s">
        <v>249</v>
      </c>
      <c r="D375" s="5" t="s">
        <v>17</v>
      </c>
      <c r="E375" s="1">
        <v>4450</v>
      </c>
      <c r="F375" s="1">
        <v>0</v>
      </c>
      <c r="G375" s="1">
        <v>0</v>
      </c>
      <c r="H375" s="1">
        <v>250</v>
      </c>
      <c r="I375" s="1">
        <v>100</v>
      </c>
      <c r="J375" s="1">
        <v>0</v>
      </c>
      <c r="K375" s="1">
        <v>0</v>
      </c>
      <c r="L375" s="1">
        <v>0</v>
      </c>
      <c r="M375" s="1">
        <v>0</v>
      </c>
      <c r="N375" s="1">
        <f t="shared" si="24"/>
        <v>4800</v>
      </c>
    </row>
    <row r="376" spans="1:15" s="23" customFormat="1" ht="20.100000000000001" customHeight="1" x14ac:dyDescent="0.2">
      <c r="A376" s="26">
        <v>7</v>
      </c>
      <c r="B376" s="27" t="s">
        <v>333</v>
      </c>
      <c r="C376" s="8" t="s">
        <v>249</v>
      </c>
      <c r="D376" s="5" t="s">
        <v>16</v>
      </c>
      <c r="E376" s="10">
        <v>3473.05</v>
      </c>
      <c r="F376" s="1">
        <v>0</v>
      </c>
      <c r="G376" s="1">
        <v>0</v>
      </c>
      <c r="H376" s="10">
        <v>250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f t="shared" si="24"/>
        <v>3723.05</v>
      </c>
    </row>
    <row r="377" spans="1:15" s="48" customFormat="1" x14ac:dyDescent="0.2">
      <c r="A377" s="65"/>
      <c r="B377" s="30"/>
      <c r="C377" s="65"/>
      <c r="D377" s="64"/>
      <c r="E377" s="66"/>
      <c r="F377" s="67"/>
      <c r="G377" s="67"/>
      <c r="H377" s="66"/>
      <c r="I377" s="66"/>
      <c r="J377" s="66"/>
      <c r="K377" s="67"/>
      <c r="L377" s="67"/>
      <c r="M377" s="67"/>
      <c r="N377" s="75"/>
    </row>
    <row r="378" spans="1:15" s="48" customFormat="1" x14ac:dyDescent="0.2">
      <c r="A378" s="65"/>
      <c r="B378" s="30"/>
      <c r="C378" s="65"/>
      <c r="D378" s="64"/>
      <c r="E378" s="66"/>
      <c r="F378" s="67"/>
      <c r="G378" s="67"/>
      <c r="H378" s="66"/>
      <c r="I378" s="66"/>
      <c r="J378" s="66"/>
      <c r="K378" s="67"/>
      <c r="L378" s="67"/>
      <c r="M378" s="67"/>
      <c r="N378" s="67"/>
    </row>
    <row r="379" spans="1:15" s="61" customFormat="1" ht="22.5" x14ac:dyDescent="0.2">
      <c r="A379" s="57" t="s">
        <v>196</v>
      </c>
      <c r="B379" s="58" t="s">
        <v>28</v>
      </c>
      <c r="C379" s="57" t="s">
        <v>255</v>
      </c>
      <c r="D379" s="57" t="s">
        <v>15</v>
      </c>
      <c r="E379" s="59" t="s">
        <v>21</v>
      </c>
      <c r="F379" s="59" t="s">
        <v>22</v>
      </c>
      <c r="G379" s="59" t="s">
        <v>285</v>
      </c>
      <c r="H379" s="59" t="s">
        <v>20</v>
      </c>
      <c r="I379" s="59" t="s">
        <v>24</v>
      </c>
      <c r="J379" s="59" t="s">
        <v>23</v>
      </c>
      <c r="K379" s="59" t="s">
        <v>25</v>
      </c>
      <c r="L379" s="59" t="s">
        <v>216</v>
      </c>
      <c r="M379" s="59" t="s">
        <v>26</v>
      </c>
      <c r="N379" s="60" t="s">
        <v>336</v>
      </c>
    </row>
    <row r="380" spans="1:15" s="74" customFormat="1" x14ac:dyDescent="0.2">
      <c r="A380" s="81" t="s">
        <v>417</v>
      </c>
      <c r="B380" s="81"/>
      <c r="C380" s="72"/>
      <c r="D380" s="72"/>
      <c r="E380" s="73"/>
      <c r="F380" s="73"/>
      <c r="G380" s="73"/>
      <c r="H380" s="73"/>
      <c r="I380" s="73"/>
      <c r="J380" s="73"/>
      <c r="K380" s="73"/>
      <c r="L380" s="73"/>
      <c r="M380" s="73"/>
      <c r="N380" s="73"/>
    </row>
    <row r="381" spans="1:15" s="6" customFormat="1" ht="20.100000000000001" customHeight="1" x14ac:dyDescent="0.2">
      <c r="A381" s="26">
        <v>1</v>
      </c>
      <c r="B381" s="5" t="s">
        <v>44</v>
      </c>
      <c r="C381" s="8" t="s">
        <v>248</v>
      </c>
      <c r="D381" s="5" t="s">
        <v>6</v>
      </c>
      <c r="E381" s="9">
        <v>875</v>
      </c>
      <c r="F381" s="9">
        <v>7969.87</v>
      </c>
      <c r="G381" s="9">
        <v>716.47</v>
      </c>
      <c r="H381" s="9">
        <v>250</v>
      </c>
      <c r="I381" s="9">
        <v>475</v>
      </c>
      <c r="J381" s="9">
        <v>0</v>
      </c>
      <c r="K381" s="9">
        <v>0</v>
      </c>
      <c r="L381" s="9">
        <v>0</v>
      </c>
      <c r="M381" s="9">
        <v>184</v>
      </c>
      <c r="N381" s="9">
        <f>E381+F381+G381+H381+I381+J381+K381+L381+M381</f>
        <v>10470.339999999998</v>
      </c>
    </row>
    <row r="382" spans="1:15" s="6" customFormat="1" ht="20.100000000000001" customHeight="1" x14ac:dyDescent="0.2">
      <c r="A382" s="26">
        <v>2</v>
      </c>
      <c r="B382" s="5" t="s">
        <v>49</v>
      </c>
      <c r="C382" s="8" t="s">
        <v>248</v>
      </c>
      <c r="D382" s="5" t="s">
        <v>6</v>
      </c>
      <c r="E382" s="9">
        <v>875</v>
      </c>
      <c r="F382" s="9">
        <v>8282.2800000000007</v>
      </c>
      <c r="G382" s="9">
        <v>749.45</v>
      </c>
      <c r="H382" s="9">
        <v>250</v>
      </c>
      <c r="I382" s="9">
        <v>475</v>
      </c>
      <c r="J382" s="9">
        <v>0</v>
      </c>
      <c r="K382" s="9">
        <v>0</v>
      </c>
      <c r="L382" s="9">
        <v>0</v>
      </c>
      <c r="M382" s="9">
        <v>289</v>
      </c>
      <c r="N382" s="9">
        <f>E382+F382+G382+H382+I382+J382+K382+L382+M382</f>
        <v>10920.730000000001</v>
      </c>
      <c r="O382" s="21"/>
    </row>
    <row r="383" spans="1:15" s="6" customFormat="1" ht="20.100000000000001" customHeight="1" x14ac:dyDescent="0.2">
      <c r="A383" s="26">
        <v>3</v>
      </c>
      <c r="B383" s="5" t="s">
        <v>141</v>
      </c>
      <c r="C383" s="8" t="s">
        <v>248</v>
      </c>
      <c r="D383" s="5" t="s">
        <v>6</v>
      </c>
      <c r="E383" s="9">
        <v>875</v>
      </c>
      <c r="F383" s="9">
        <v>7623.15</v>
      </c>
      <c r="G383" s="9">
        <v>664.67</v>
      </c>
      <c r="H383" s="9">
        <v>250</v>
      </c>
      <c r="I383" s="9">
        <v>400</v>
      </c>
      <c r="J383" s="9">
        <v>0</v>
      </c>
      <c r="K383" s="9">
        <v>0</v>
      </c>
      <c r="L383" s="9">
        <v>0</v>
      </c>
      <c r="M383" s="9">
        <v>0</v>
      </c>
      <c r="N383" s="9">
        <f>E383+F383+G383+H383+I383+J383+K383+L383+M383</f>
        <v>9812.82</v>
      </c>
      <c r="O383" s="21"/>
    </row>
    <row r="384" spans="1:15" s="22" customFormat="1" ht="20.100000000000001" customHeight="1" x14ac:dyDescent="0.2">
      <c r="A384" s="26">
        <v>4</v>
      </c>
      <c r="B384" s="5" t="s">
        <v>110</v>
      </c>
      <c r="C384" s="8" t="s">
        <v>249</v>
      </c>
      <c r="D384" s="5" t="s">
        <v>17</v>
      </c>
      <c r="E384" s="1">
        <v>4450</v>
      </c>
      <c r="F384" s="1">
        <v>0</v>
      </c>
      <c r="G384" s="1">
        <v>0</v>
      </c>
      <c r="H384" s="1">
        <v>250</v>
      </c>
      <c r="I384" s="1">
        <v>145</v>
      </c>
      <c r="J384" s="1">
        <v>0</v>
      </c>
      <c r="K384" s="1">
        <v>0</v>
      </c>
      <c r="L384" s="1">
        <v>0</v>
      </c>
      <c r="M384" s="1">
        <v>0</v>
      </c>
      <c r="N384" s="1">
        <f t="shared" ref="N384:N392" si="25">SUM(E384:M384)</f>
        <v>4845</v>
      </c>
    </row>
    <row r="385" spans="1:15" s="22" customFormat="1" ht="20.100000000000001" customHeight="1" x14ac:dyDescent="0.2">
      <c r="A385" s="26">
        <v>5</v>
      </c>
      <c r="B385" s="5" t="s">
        <v>409</v>
      </c>
      <c r="C385" s="8" t="s">
        <v>249</v>
      </c>
      <c r="D385" s="5" t="s">
        <v>17</v>
      </c>
      <c r="E385" s="10">
        <v>4450</v>
      </c>
      <c r="F385" s="1">
        <v>0</v>
      </c>
      <c r="G385" s="10">
        <v>0</v>
      </c>
      <c r="H385" s="10">
        <v>250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">
        <f t="shared" si="25"/>
        <v>4700</v>
      </c>
    </row>
    <row r="386" spans="1:15" s="22" customFormat="1" ht="20.100000000000001" customHeight="1" x14ac:dyDescent="0.2">
      <c r="A386" s="26">
        <v>6</v>
      </c>
      <c r="B386" s="5" t="s">
        <v>404</v>
      </c>
      <c r="C386" s="8" t="s">
        <v>249</v>
      </c>
      <c r="D386" s="5" t="s">
        <v>18</v>
      </c>
      <c r="E386" s="10">
        <v>6450</v>
      </c>
      <c r="F386" s="1">
        <v>0</v>
      </c>
      <c r="G386" s="1">
        <v>0</v>
      </c>
      <c r="H386" s="10">
        <v>250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f t="shared" si="25"/>
        <v>6700</v>
      </c>
    </row>
    <row r="387" spans="1:15" s="23" customFormat="1" ht="20.100000000000001" customHeight="1" x14ac:dyDescent="0.2">
      <c r="A387" s="26">
        <v>7</v>
      </c>
      <c r="B387" s="5" t="s">
        <v>149</v>
      </c>
      <c r="C387" s="8" t="s">
        <v>249</v>
      </c>
      <c r="D387" s="5" t="s">
        <v>17</v>
      </c>
      <c r="E387" s="1">
        <v>4450</v>
      </c>
      <c r="F387" s="1">
        <v>0</v>
      </c>
      <c r="G387" s="1">
        <v>0</v>
      </c>
      <c r="H387" s="1">
        <v>250</v>
      </c>
      <c r="I387" s="1">
        <v>100</v>
      </c>
      <c r="J387" s="1">
        <v>0</v>
      </c>
      <c r="K387" s="1">
        <v>0</v>
      </c>
      <c r="L387" s="1">
        <v>0</v>
      </c>
      <c r="M387" s="1">
        <v>0</v>
      </c>
      <c r="N387" s="1">
        <f t="shared" si="25"/>
        <v>4800</v>
      </c>
      <c r="O387" s="24"/>
    </row>
    <row r="388" spans="1:15" s="6" customFormat="1" ht="20.100000000000001" customHeight="1" x14ac:dyDescent="0.2">
      <c r="A388" s="26">
        <v>8</v>
      </c>
      <c r="B388" s="5" t="s">
        <v>276</v>
      </c>
      <c r="C388" s="8" t="s">
        <v>249</v>
      </c>
      <c r="D388" s="5" t="s">
        <v>17</v>
      </c>
      <c r="E388" s="10">
        <v>4450</v>
      </c>
      <c r="F388" s="10">
        <v>0</v>
      </c>
      <c r="G388" s="10">
        <v>0</v>
      </c>
      <c r="H388" s="10">
        <v>250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f t="shared" si="25"/>
        <v>4700</v>
      </c>
    </row>
    <row r="389" spans="1:15" s="22" customFormat="1" ht="20.100000000000001" customHeight="1" x14ac:dyDescent="0.2">
      <c r="A389" s="26">
        <v>9</v>
      </c>
      <c r="B389" s="5" t="s">
        <v>183</v>
      </c>
      <c r="C389" s="8" t="s">
        <v>249</v>
      </c>
      <c r="D389" s="5" t="s">
        <v>18</v>
      </c>
      <c r="E389" s="1">
        <v>6450</v>
      </c>
      <c r="F389" s="1">
        <v>0</v>
      </c>
      <c r="G389" s="1">
        <v>0</v>
      </c>
      <c r="H389" s="1">
        <v>250</v>
      </c>
      <c r="I389" s="1">
        <v>100</v>
      </c>
      <c r="J389" s="1">
        <v>0</v>
      </c>
      <c r="K389" s="1">
        <v>0</v>
      </c>
      <c r="L389" s="1">
        <v>0</v>
      </c>
      <c r="M389" s="1">
        <v>0</v>
      </c>
      <c r="N389" s="1">
        <f t="shared" si="25"/>
        <v>6800</v>
      </c>
    </row>
    <row r="390" spans="1:15" s="22" customFormat="1" ht="20.100000000000001" customHeight="1" x14ac:dyDescent="0.2">
      <c r="A390" s="26">
        <v>10</v>
      </c>
      <c r="B390" s="5" t="s">
        <v>203</v>
      </c>
      <c r="C390" s="8" t="s">
        <v>249</v>
      </c>
      <c r="D390" s="5" t="s">
        <v>17</v>
      </c>
      <c r="E390" s="10">
        <v>4450</v>
      </c>
      <c r="F390" s="1">
        <v>0</v>
      </c>
      <c r="G390" s="1">
        <v>0</v>
      </c>
      <c r="H390" s="1">
        <v>250</v>
      </c>
      <c r="I390" s="1">
        <v>100</v>
      </c>
      <c r="J390" s="1">
        <v>0</v>
      </c>
      <c r="K390" s="1">
        <v>0</v>
      </c>
      <c r="L390" s="1">
        <v>0</v>
      </c>
      <c r="M390" s="1">
        <v>0</v>
      </c>
      <c r="N390" s="1">
        <f t="shared" si="25"/>
        <v>4800</v>
      </c>
      <c r="O390" s="6"/>
    </row>
    <row r="391" spans="1:15" s="22" customFormat="1" ht="20.100000000000001" customHeight="1" x14ac:dyDescent="0.2">
      <c r="A391" s="26">
        <v>11</v>
      </c>
      <c r="B391" s="27" t="s">
        <v>395</v>
      </c>
      <c r="C391" s="8" t="s">
        <v>249</v>
      </c>
      <c r="D391" s="5" t="s">
        <v>18</v>
      </c>
      <c r="E391" s="1">
        <v>6450</v>
      </c>
      <c r="F391" s="1">
        <v>0</v>
      </c>
      <c r="G391" s="1">
        <v>0</v>
      </c>
      <c r="H391" s="1">
        <v>250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f t="shared" si="25"/>
        <v>6700</v>
      </c>
    </row>
    <row r="392" spans="1:15" s="22" customFormat="1" ht="20.100000000000001" customHeight="1" x14ac:dyDescent="0.2">
      <c r="A392" s="26">
        <v>12</v>
      </c>
      <c r="B392" s="5" t="s">
        <v>304</v>
      </c>
      <c r="C392" s="8" t="s">
        <v>249</v>
      </c>
      <c r="D392" s="5" t="s">
        <v>18</v>
      </c>
      <c r="E392" s="1">
        <v>6450</v>
      </c>
      <c r="F392" s="1">
        <v>0</v>
      </c>
      <c r="G392" s="1">
        <v>0</v>
      </c>
      <c r="H392" s="1">
        <v>250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f t="shared" si="25"/>
        <v>6700</v>
      </c>
    </row>
    <row r="393" spans="1:15" s="48" customFormat="1" x14ac:dyDescent="0.2">
      <c r="A393" s="65"/>
      <c r="B393" s="30"/>
      <c r="C393" s="65"/>
      <c r="D393" s="64"/>
      <c r="E393" s="66"/>
      <c r="F393" s="67"/>
      <c r="G393" s="67"/>
      <c r="H393" s="66"/>
      <c r="I393" s="66"/>
      <c r="J393" s="66"/>
      <c r="K393" s="67"/>
      <c r="L393" s="67"/>
      <c r="M393" s="67"/>
      <c r="N393" s="75"/>
    </row>
    <row r="394" spans="1:15" s="48" customFormat="1" x14ac:dyDescent="0.2">
      <c r="A394" s="65"/>
      <c r="B394" s="30"/>
      <c r="C394" s="65"/>
      <c r="D394" s="64"/>
      <c r="E394" s="66"/>
      <c r="F394" s="67"/>
      <c r="G394" s="67"/>
      <c r="H394" s="66"/>
      <c r="I394" s="66"/>
      <c r="J394" s="66"/>
      <c r="K394" s="67"/>
      <c r="L394" s="67"/>
      <c r="M394" s="67"/>
      <c r="N394" s="67"/>
    </row>
    <row r="395" spans="1:15" s="48" customFormat="1" x14ac:dyDescent="0.2">
      <c r="A395" s="65"/>
      <c r="B395" s="30"/>
      <c r="C395" s="65"/>
      <c r="D395" s="64"/>
      <c r="E395" s="66"/>
      <c r="F395" s="67"/>
      <c r="G395" s="67"/>
      <c r="H395" s="66"/>
      <c r="I395" s="66"/>
      <c r="J395" s="66"/>
      <c r="K395" s="67"/>
      <c r="L395" s="67"/>
      <c r="M395" s="67"/>
      <c r="N395" s="67"/>
    </row>
    <row r="396" spans="1:15" s="48" customFormat="1" x14ac:dyDescent="0.2">
      <c r="A396" s="65"/>
      <c r="B396" s="30"/>
      <c r="C396" s="65"/>
      <c r="D396" s="64"/>
      <c r="E396" s="66"/>
      <c r="F396" s="67"/>
      <c r="G396" s="67"/>
      <c r="H396" s="66"/>
      <c r="I396" s="66"/>
      <c r="J396" s="66"/>
      <c r="K396" s="67"/>
      <c r="L396" s="67"/>
      <c r="M396" s="67"/>
      <c r="N396" s="67"/>
    </row>
    <row r="397" spans="1:15" s="48" customFormat="1" x14ac:dyDescent="0.2">
      <c r="A397" s="81" t="s">
        <v>418</v>
      </c>
      <c r="B397" s="81"/>
      <c r="C397" s="37"/>
      <c r="D397" s="30"/>
      <c r="E397" s="62"/>
      <c r="F397" s="67"/>
      <c r="G397" s="67"/>
      <c r="H397" s="67"/>
      <c r="I397" s="67"/>
      <c r="J397" s="67"/>
      <c r="K397" s="67"/>
      <c r="L397" s="67"/>
      <c r="M397" s="67"/>
      <c r="N397" s="67"/>
    </row>
    <row r="398" spans="1:15" s="22" customFormat="1" ht="20.100000000000001" customHeight="1" x14ac:dyDescent="0.2">
      <c r="A398" s="13">
        <v>1</v>
      </c>
      <c r="B398" s="5" t="s">
        <v>219</v>
      </c>
      <c r="C398" s="8" t="s">
        <v>249</v>
      </c>
      <c r="D398" s="5" t="s">
        <v>17</v>
      </c>
      <c r="E398" s="1">
        <v>4450</v>
      </c>
      <c r="F398" s="1">
        <v>0</v>
      </c>
      <c r="G398" s="1">
        <v>0</v>
      </c>
      <c r="H398" s="1">
        <v>250</v>
      </c>
      <c r="I398" s="1">
        <v>100</v>
      </c>
      <c r="J398" s="1">
        <v>0</v>
      </c>
      <c r="K398" s="1">
        <v>0</v>
      </c>
      <c r="L398" s="1">
        <v>0</v>
      </c>
      <c r="M398" s="1">
        <v>0</v>
      </c>
      <c r="N398" s="1">
        <f>SUM(E398:M398)</f>
        <v>4800</v>
      </c>
    </row>
    <row r="399" spans="1:15" s="22" customFormat="1" ht="20.100000000000001" customHeight="1" x14ac:dyDescent="0.2">
      <c r="A399" s="13">
        <v>2</v>
      </c>
      <c r="B399" s="5" t="s">
        <v>241</v>
      </c>
      <c r="C399" s="8" t="s">
        <v>249</v>
      </c>
      <c r="D399" s="5" t="s">
        <v>18</v>
      </c>
      <c r="E399" s="1">
        <v>6450</v>
      </c>
      <c r="F399" s="1">
        <v>0</v>
      </c>
      <c r="G399" s="1">
        <v>0</v>
      </c>
      <c r="H399" s="1">
        <v>250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f>SUM(E399:M399)</f>
        <v>6700</v>
      </c>
    </row>
    <row r="400" spans="1:15" s="23" customFormat="1" ht="20.100000000000001" customHeight="1" x14ac:dyDescent="0.2">
      <c r="A400" s="13">
        <v>3</v>
      </c>
      <c r="B400" s="27" t="s">
        <v>331</v>
      </c>
      <c r="C400" s="8" t="s">
        <v>249</v>
      </c>
      <c r="D400" s="5" t="s">
        <v>16</v>
      </c>
      <c r="E400" s="10">
        <v>3473.05</v>
      </c>
      <c r="F400" s="1">
        <v>0</v>
      </c>
      <c r="G400" s="1">
        <v>0</v>
      </c>
      <c r="H400" s="10">
        <v>250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f>SUM(E400:M400)</f>
        <v>3723.05</v>
      </c>
    </row>
    <row r="401" spans="1:15" s="48" customFormat="1" x14ac:dyDescent="0.2">
      <c r="A401" s="64"/>
      <c r="B401" s="30"/>
      <c r="C401" s="65"/>
      <c r="D401" s="64"/>
      <c r="E401" s="66"/>
      <c r="F401" s="67"/>
      <c r="G401" s="67"/>
      <c r="H401" s="66"/>
      <c r="I401" s="66"/>
      <c r="J401" s="66"/>
      <c r="K401" s="67"/>
      <c r="L401" s="67"/>
      <c r="M401" s="67"/>
      <c r="N401" s="75"/>
    </row>
    <row r="402" spans="1:15" s="61" customFormat="1" x14ac:dyDescent="0.2">
      <c r="A402" s="57"/>
      <c r="B402" s="58"/>
      <c r="C402" s="57"/>
      <c r="D402" s="57"/>
      <c r="E402" s="59"/>
      <c r="F402" s="59"/>
      <c r="G402" s="59"/>
      <c r="H402" s="59"/>
      <c r="I402" s="59"/>
      <c r="J402" s="59"/>
      <c r="K402" s="59"/>
      <c r="L402" s="59"/>
      <c r="M402" s="59"/>
      <c r="N402" s="60"/>
    </row>
    <row r="403" spans="1:15" s="48" customFormat="1" x14ac:dyDescent="0.2">
      <c r="A403" s="80" t="s">
        <v>198</v>
      </c>
      <c r="B403" s="80"/>
      <c r="C403" s="37"/>
      <c r="D403" s="30"/>
      <c r="E403" s="62"/>
      <c r="F403" s="67"/>
      <c r="G403" s="67"/>
      <c r="H403" s="67"/>
      <c r="I403" s="67"/>
      <c r="J403" s="67"/>
      <c r="K403" s="67"/>
      <c r="L403" s="67"/>
      <c r="M403" s="67"/>
      <c r="N403" s="67"/>
    </row>
    <row r="404" spans="1:15" s="6" customFormat="1" ht="20.100000000000001" customHeight="1" x14ac:dyDescent="0.2">
      <c r="A404" s="26">
        <v>1</v>
      </c>
      <c r="B404" s="5" t="s">
        <v>75</v>
      </c>
      <c r="C404" s="8" t="s">
        <v>248</v>
      </c>
      <c r="D404" s="5" t="s">
        <v>6</v>
      </c>
      <c r="E404" s="9">
        <v>875</v>
      </c>
      <c r="F404" s="9">
        <v>7651.85</v>
      </c>
      <c r="G404" s="9">
        <v>666.66</v>
      </c>
      <c r="H404" s="9">
        <v>250</v>
      </c>
      <c r="I404" s="9">
        <v>475</v>
      </c>
      <c r="J404" s="9">
        <v>0</v>
      </c>
      <c r="K404" s="9">
        <v>0</v>
      </c>
      <c r="L404" s="9">
        <v>0</v>
      </c>
      <c r="M404" s="9">
        <v>0</v>
      </c>
      <c r="N404" s="9">
        <f>E404+F404+G404+H404+I404+J404+K404+L404+M404</f>
        <v>9918.51</v>
      </c>
      <c r="O404" s="21"/>
    </row>
    <row r="405" spans="1:15" s="22" customFormat="1" ht="20.100000000000001" customHeight="1" x14ac:dyDescent="0.2">
      <c r="A405" s="26">
        <v>2</v>
      </c>
      <c r="B405" s="5" t="s">
        <v>275</v>
      </c>
      <c r="C405" s="8" t="s">
        <v>249</v>
      </c>
      <c r="D405" s="5" t="s">
        <v>18</v>
      </c>
      <c r="E405" s="1">
        <v>6450</v>
      </c>
      <c r="F405" s="1">
        <v>0</v>
      </c>
      <c r="G405" s="1">
        <v>0</v>
      </c>
      <c r="H405" s="1">
        <v>250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f t="shared" ref="N405:N410" si="26">SUM(E405:M405)</f>
        <v>6700</v>
      </c>
    </row>
    <row r="406" spans="1:15" s="22" customFormat="1" ht="20.100000000000001" customHeight="1" x14ac:dyDescent="0.2">
      <c r="A406" s="26">
        <v>3</v>
      </c>
      <c r="B406" s="5" t="s">
        <v>220</v>
      </c>
      <c r="C406" s="8" t="s">
        <v>249</v>
      </c>
      <c r="D406" s="5" t="s">
        <v>17</v>
      </c>
      <c r="E406" s="10">
        <v>4450</v>
      </c>
      <c r="F406" s="1">
        <v>0</v>
      </c>
      <c r="G406" s="1">
        <v>0</v>
      </c>
      <c r="H406" s="1">
        <v>250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f t="shared" si="26"/>
        <v>4700</v>
      </c>
    </row>
    <row r="407" spans="1:15" s="23" customFormat="1" ht="20.100000000000001" customHeight="1" x14ac:dyDescent="0.2">
      <c r="A407" s="26">
        <v>4</v>
      </c>
      <c r="B407" s="5" t="s">
        <v>330</v>
      </c>
      <c r="C407" s="8" t="s">
        <v>249</v>
      </c>
      <c r="D407" s="5" t="s">
        <v>16</v>
      </c>
      <c r="E407" s="10">
        <v>3473.05</v>
      </c>
      <c r="F407" s="1">
        <v>0</v>
      </c>
      <c r="G407" s="1">
        <v>0</v>
      </c>
      <c r="H407" s="10">
        <v>250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f t="shared" si="26"/>
        <v>3723.05</v>
      </c>
    </row>
    <row r="408" spans="1:15" s="22" customFormat="1" ht="20.100000000000001" customHeight="1" x14ac:dyDescent="0.2">
      <c r="A408" s="26">
        <v>5</v>
      </c>
      <c r="B408" s="5" t="s">
        <v>185</v>
      </c>
      <c r="C408" s="8" t="s">
        <v>249</v>
      </c>
      <c r="D408" s="12" t="s">
        <v>19</v>
      </c>
      <c r="E408" s="1">
        <v>10475</v>
      </c>
      <c r="F408" s="1">
        <v>0</v>
      </c>
      <c r="G408" s="1">
        <v>0</v>
      </c>
      <c r="H408" s="1">
        <v>250</v>
      </c>
      <c r="I408" s="1">
        <v>0</v>
      </c>
      <c r="J408" s="1">
        <v>375</v>
      </c>
      <c r="K408" s="1">
        <v>0</v>
      </c>
      <c r="L408" s="1">
        <v>0</v>
      </c>
      <c r="M408" s="1">
        <v>0</v>
      </c>
      <c r="N408" s="1">
        <f t="shared" si="26"/>
        <v>11100</v>
      </c>
    </row>
    <row r="409" spans="1:15" s="6" customFormat="1" ht="20.100000000000001" customHeight="1" x14ac:dyDescent="0.2">
      <c r="A409" s="26">
        <v>6</v>
      </c>
      <c r="B409" s="5" t="s">
        <v>211</v>
      </c>
      <c r="C409" s="8" t="s">
        <v>249</v>
      </c>
      <c r="D409" s="5" t="s">
        <v>17</v>
      </c>
      <c r="E409" s="10">
        <v>4450</v>
      </c>
      <c r="F409" s="10">
        <v>0</v>
      </c>
      <c r="G409" s="10">
        <v>0</v>
      </c>
      <c r="H409" s="10">
        <v>250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f t="shared" si="26"/>
        <v>4700</v>
      </c>
    </row>
    <row r="410" spans="1:15" s="25" customFormat="1" ht="20.100000000000001" customHeight="1" x14ac:dyDescent="0.15">
      <c r="A410" s="14">
        <v>7</v>
      </c>
      <c r="B410" s="27" t="s">
        <v>361</v>
      </c>
      <c r="C410" s="8" t="s">
        <v>249</v>
      </c>
      <c r="D410" s="5" t="s">
        <v>17</v>
      </c>
      <c r="E410" s="10">
        <v>4450</v>
      </c>
      <c r="F410" s="10">
        <v>0</v>
      </c>
      <c r="G410" s="10">
        <v>0</v>
      </c>
      <c r="H410" s="10">
        <v>250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f t="shared" si="26"/>
        <v>4700</v>
      </c>
    </row>
    <row r="411" spans="1:15" s="48" customFormat="1" x14ac:dyDescent="0.2">
      <c r="B411" s="30"/>
      <c r="C411" s="65"/>
      <c r="E411" s="16"/>
      <c r="F411" s="16"/>
      <c r="G411" s="16"/>
      <c r="H411" s="16"/>
      <c r="I411" s="16"/>
      <c r="J411" s="16"/>
      <c r="K411" s="16"/>
      <c r="L411" s="16"/>
      <c r="M411" s="16"/>
      <c r="N411" s="75"/>
    </row>
    <row r="412" spans="1:15" s="48" customFormat="1" x14ac:dyDescent="0.2">
      <c r="B412" s="30"/>
      <c r="C412" s="65"/>
      <c r="E412" s="16"/>
      <c r="F412" s="16"/>
      <c r="G412" s="16"/>
      <c r="H412" s="16"/>
      <c r="I412" s="16"/>
      <c r="J412" s="16"/>
      <c r="K412" s="16"/>
      <c r="L412" s="16"/>
      <c r="M412" s="16"/>
      <c r="N412" s="68"/>
    </row>
    <row r="413" spans="1:15" s="48" customFormat="1" x14ac:dyDescent="0.2">
      <c r="B413" s="30"/>
      <c r="C413" s="65"/>
      <c r="E413" s="16"/>
      <c r="F413" s="16"/>
      <c r="G413" s="16"/>
      <c r="H413" s="16"/>
      <c r="I413" s="16"/>
      <c r="J413" s="16"/>
      <c r="K413" s="16"/>
      <c r="L413" s="16"/>
      <c r="M413" s="16"/>
      <c r="N413" s="68"/>
    </row>
    <row r="414" spans="1:15" s="48" customFormat="1" x14ac:dyDescent="0.2">
      <c r="B414" s="30"/>
      <c r="C414" s="65"/>
      <c r="E414" s="16"/>
      <c r="F414" s="16"/>
      <c r="G414" s="16"/>
      <c r="H414" s="16"/>
      <c r="I414" s="16"/>
      <c r="J414" s="16"/>
      <c r="K414" s="16"/>
      <c r="L414" s="16"/>
      <c r="M414" s="16"/>
      <c r="N414" s="68"/>
    </row>
    <row r="415" spans="1:15" s="48" customFormat="1" x14ac:dyDescent="0.2">
      <c r="B415" s="30"/>
      <c r="C415" s="65"/>
      <c r="E415" s="16"/>
      <c r="F415" s="16"/>
      <c r="G415" s="16"/>
      <c r="H415" s="16"/>
      <c r="I415" s="16"/>
      <c r="J415" s="16"/>
      <c r="K415" s="16"/>
      <c r="L415" s="16"/>
      <c r="M415" s="16"/>
      <c r="N415" s="68"/>
    </row>
    <row r="416" spans="1:15" s="48" customFormat="1" x14ac:dyDescent="0.2">
      <c r="B416" s="30"/>
      <c r="C416" s="65"/>
      <c r="E416" s="16"/>
      <c r="F416" s="16"/>
      <c r="G416" s="16"/>
      <c r="H416" s="16"/>
      <c r="I416" s="16"/>
      <c r="J416" s="16"/>
      <c r="K416" s="16"/>
      <c r="L416" s="16"/>
      <c r="M416" s="16"/>
      <c r="N416" s="68"/>
    </row>
    <row r="417" spans="2:14" s="48" customFormat="1" x14ac:dyDescent="0.2">
      <c r="B417" s="30"/>
      <c r="C417" s="65"/>
      <c r="E417" s="16"/>
      <c r="F417" s="16"/>
      <c r="G417" s="16"/>
      <c r="H417" s="16"/>
      <c r="I417" s="16"/>
      <c r="J417" s="16"/>
      <c r="K417" s="16"/>
      <c r="L417" s="16"/>
      <c r="M417" s="16"/>
      <c r="N417" s="68"/>
    </row>
    <row r="418" spans="2:14" s="48" customFormat="1" x14ac:dyDescent="0.2">
      <c r="B418" s="30"/>
      <c r="C418" s="65"/>
      <c r="E418" s="16"/>
      <c r="F418" s="16"/>
      <c r="G418" s="16"/>
      <c r="H418" s="16"/>
      <c r="I418" s="16"/>
      <c r="J418" s="16"/>
      <c r="K418" s="16"/>
      <c r="L418" s="16"/>
      <c r="M418" s="16"/>
      <c r="N418" s="68" t="s">
        <v>385</v>
      </c>
    </row>
    <row r="419" spans="2:14" s="48" customFormat="1" x14ac:dyDescent="0.2">
      <c r="B419" s="30"/>
      <c r="C419" s="65"/>
      <c r="E419" s="16"/>
      <c r="F419" s="16"/>
      <c r="G419" s="16"/>
      <c r="H419" s="16"/>
      <c r="I419" s="16"/>
      <c r="J419" s="16"/>
      <c r="K419" s="16"/>
      <c r="L419" s="16"/>
      <c r="M419" s="16"/>
      <c r="N419" s="68"/>
    </row>
    <row r="420" spans="2:14" s="48" customFormat="1" x14ac:dyDescent="0.2">
      <c r="B420" s="30"/>
      <c r="C420" s="65"/>
      <c r="E420" s="16"/>
      <c r="F420" s="16"/>
      <c r="G420" s="16"/>
      <c r="H420" s="16"/>
      <c r="I420" s="16"/>
      <c r="J420" s="16"/>
      <c r="K420" s="16"/>
      <c r="L420" s="16"/>
      <c r="M420" s="16"/>
      <c r="N420" s="68"/>
    </row>
    <row r="421" spans="2:14" s="48" customFormat="1" x14ac:dyDescent="0.2">
      <c r="B421" s="30"/>
      <c r="C421" s="65"/>
      <c r="E421" s="16"/>
      <c r="F421" s="16"/>
      <c r="G421" s="16"/>
      <c r="H421" s="16"/>
      <c r="I421" s="16"/>
      <c r="J421" s="16"/>
      <c r="K421" s="16"/>
      <c r="L421" s="16"/>
      <c r="M421" s="16"/>
      <c r="N421" s="68"/>
    </row>
    <row r="422" spans="2:14" s="48" customFormat="1" x14ac:dyDescent="0.2">
      <c r="B422" s="30"/>
      <c r="C422" s="65"/>
      <c r="E422" s="16"/>
      <c r="F422" s="16"/>
      <c r="G422" s="16"/>
      <c r="H422" s="16"/>
      <c r="I422" s="16"/>
      <c r="J422" s="16"/>
      <c r="K422" s="16"/>
      <c r="L422" s="16"/>
      <c r="M422" s="16"/>
      <c r="N422" s="68"/>
    </row>
    <row r="423" spans="2:14" s="48" customFormat="1" x14ac:dyDescent="0.2">
      <c r="B423" s="30"/>
      <c r="C423" s="65"/>
      <c r="E423" s="16"/>
      <c r="F423" s="16"/>
      <c r="G423" s="16"/>
      <c r="H423" s="16"/>
      <c r="I423" s="16"/>
      <c r="J423" s="16"/>
      <c r="K423" s="16"/>
      <c r="L423" s="16"/>
      <c r="M423" s="16"/>
      <c r="N423" s="68"/>
    </row>
    <row r="424" spans="2:14" s="48" customFormat="1" x14ac:dyDescent="0.2">
      <c r="B424" s="30"/>
      <c r="C424" s="65"/>
      <c r="E424" s="16"/>
      <c r="F424" s="16"/>
      <c r="G424" s="16"/>
      <c r="H424" s="16"/>
      <c r="I424" s="16"/>
      <c r="J424" s="16"/>
      <c r="K424" s="16"/>
      <c r="L424" s="16"/>
      <c r="M424" s="16"/>
      <c r="N424" s="68"/>
    </row>
    <row r="425" spans="2:14" s="48" customFormat="1" x14ac:dyDescent="0.2">
      <c r="B425" s="30"/>
      <c r="C425" s="65"/>
      <c r="E425" s="16"/>
      <c r="F425" s="16"/>
      <c r="G425" s="16"/>
      <c r="H425" s="16"/>
      <c r="I425" s="16"/>
      <c r="J425" s="16"/>
      <c r="K425" s="16"/>
      <c r="L425" s="16"/>
      <c r="M425" s="16"/>
      <c r="N425" s="68"/>
    </row>
    <row r="426" spans="2:14" s="48" customFormat="1" x14ac:dyDescent="0.2">
      <c r="B426" s="30"/>
      <c r="C426" s="65"/>
      <c r="E426" s="16"/>
      <c r="F426" s="16"/>
      <c r="G426" s="16"/>
      <c r="H426" s="16"/>
      <c r="I426" s="16"/>
      <c r="J426" s="16"/>
      <c r="K426" s="16"/>
      <c r="L426" s="16"/>
      <c r="M426" s="16"/>
      <c r="N426" s="68"/>
    </row>
    <row r="427" spans="2:14" s="48" customFormat="1" x14ac:dyDescent="0.2">
      <c r="B427" s="30"/>
      <c r="C427" s="65"/>
      <c r="E427" s="16"/>
      <c r="F427" s="16"/>
      <c r="G427" s="16"/>
      <c r="H427" s="16"/>
      <c r="I427" s="16"/>
      <c r="J427" s="16"/>
      <c r="K427" s="16"/>
      <c r="L427" s="16"/>
      <c r="M427" s="16"/>
      <c r="N427" s="68"/>
    </row>
    <row r="428" spans="2:14" s="48" customFormat="1" x14ac:dyDescent="0.2">
      <c r="B428" s="30"/>
      <c r="C428" s="65"/>
      <c r="E428" s="16"/>
      <c r="F428" s="16"/>
      <c r="G428" s="16"/>
      <c r="H428" s="16"/>
      <c r="I428" s="16"/>
      <c r="J428" s="16"/>
      <c r="K428" s="16"/>
      <c r="L428" s="16"/>
      <c r="M428" s="16"/>
      <c r="N428" s="68"/>
    </row>
    <row r="429" spans="2:14" s="48" customFormat="1" x14ac:dyDescent="0.2">
      <c r="B429" s="30"/>
      <c r="C429" s="65"/>
      <c r="E429" s="16"/>
      <c r="F429" s="16"/>
      <c r="G429" s="16"/>
      <c r="H429" s="16"/>
      <c r="I429" s="16"/>
      <c r="J429" s="16"/>
      <c r="K429" s="16"/>
      <c r="L429" s="16"/>
      <c r="M429" s="16"/>
      <c r="N429" s="68"/>
    </row>
    <row r="430" spans="2:14" s="48" customFormat="1" x14ac:dyDescent="0.2">
      <c r="B430" s="30"/>
      <c r="C430" s="65"/>
      <c r="E430" s="16"/>
      <c r="F430" s="16"/>
      <c r="G430" s="16"/>
      <c r="H430" s="16"/>
      <c r="I430" s="16"/>
      <c r="J430" s="16"/>
      <c r="K430" s="16"/>
      <c r="L430" s="16"/>
      <c r="M430" s="16"/>
      <c r="N430" s="68"/>
    </row>
    <row r="431" spans="2:14" s="48" customFormat="1" x14ac:dyDescent="0.2">
      <c r="B431" s="30"/>
      <c r="C431" s="65"/>
      <c r="E431" s="16"/>
      <c r="F431" s="16"/>
      <c r="G431" s="16"/>
      <c r="H431" s="16"/>
      <c r="I431" s="16"/>
      <c r="J431" s="16"/>
      <c r="K431" s="16"/>
      <c r="L431" s="16"/>
      <c r="M431" s="16"/>
      <c r="N431" s="68"/>
    </row>
    <row r="432" spans="2:14" s="48" customFormat="1" x14ac:dyDescent="0.2">
      <c r="B432" s="30"/>
      <c r="C432" s="65"/>
      <c r="E432" s="16"/>
      <c r="F432" s="16"/>
      <c r="G432" s="16"/>
      <c r="H432" s="16"/>
      <c r="I432" s="16"/>
      <c r="J432" s="16"/>
      <c r="K432" s="16"/>
      <c r="L432" s="16"/>
      <c r="M432" s="16"/>
      <c r="N432" s="68"/>
    </row>
    <row r="433" spans="2:14" s="48" customFormat="1" x14ac:dyDescent="0.2">
      <c r="B433" s="30"/>
      <c r="C433" s="65"/>
      <c r="E433" s="16"/>
      <c r="F433" s="16"/>
      <c r="G433" s="16"/>
      <c r="H433" s="16"/>
      <c r="I433" s="16"/>
      <c r="J433" s="16"/>
      <c r="K433" s="16"/>
      <c r="L433" s="16"/>
      <c r="M433" s="16"/>
      <c r="N433" s="68"/>
    </row>
    <row r="434" spans="2:14" s="48" customFormat="1" x14ac:dyDescent="0.2">
      <c r="B434" s="30"/>
      <c r="C434" s="65"/>
      <c r="E434" s="16"/>
      <c r="F434" s="16"/>
      <c r="G434" s="16"/>
      <c r="H434" s="16"/>
      <c r="I434" s="16"/>
      <c r="J434" s="16"/>
      <c r="K434" s="16"/>
      <c r="L434" s="16"/>
      <c r="M434" s="16"/>
      <c r="N434" s="68"/>
    </row>
    <row r="435" spans="2:14" s="48" customFormat="1" x14ac:dyDescent="0.2">
      <c r="B435" s="30"/>
      <c r="C435" s="65"/>
      <c r="E435" s="16"/>
      <c r="F435" s="16"/>
      <c r="G435" s="16"/>
      <c r="H435" s="16"/>
      <c r="I435" s="16"/>
      <c r="J435" s="16"/>
      <c r="K435" s="16"/>
      <c r="L435" s="16"/>
      <c r="M435" s="16"/>
      <c r="N435" s="68"/>
    </row>
    <row r="436" spans="2:14" s="48" customFormat="1" x14ac:dyDescent="0.2">
      <c r="B436" s="30"/>
      <c r="C436" s="65"/>
      <c r="E436" s="16"/>
      <c r="F436" s="16"/>
      <c r="G436" s="16"/>
      <c r="H436" s="16"/>
      <c r="I436" s="16"/>
      <c r="J436" s="16"/>
      <c r="K436" s="16"/>
      <c r="L436" s="16"/>
      <c r="M436" s="16"/>
      <c r="N436" s="68"/>
    </row>
    <row r="437" spans="2:14" s="48" customFormat="1" x14ac:dyDescent="0.2">
      <c r="B437" s="30"/>
      <c r="C437" s="65"/>
      <c r="E437" s="16"/>
      <c r="F437" s="16"/>
      <c r="G437" s="16"/>
      <c r="H437" s="16"/>
      <c r="I437" s="16"/>
      <c r="J437" s="16"/>
      <c r="K437" s="16"/>
      <c r="L437" s="16"/>
      <c r="M437" s="16"/>
      <c r="N437" s="68"/>
    </row>
    <row r="438" spans="2:14" s="48" customFormat="1" x14ac:dyDescent="0.2">
      <c r="B438" s="30"/>
      <c r="C438" s="65"/>
      <c r="E438" s="16"/>
      <c r="F438" s="16"/>
      <c r="G438" s="16"/>
      <c r="H438" s="16"/>
      <c r="I438" s="16"/>
      <c r="J438" s="16"/>
      <c r="K438" s="16"/>
      <c r="L438" s="16"/>
      <c r="M438" s="16"/>
      <c r="N438" s="68"/>
    </row>
    <row r="439" spans="2:14" s="48" customFormat="1" x14ac:dyDescent="0.2">
      <c r="B439" s="30"/>
      <c r="C439" s="65"/>
      <c r="E439" s="16"/>
      <c r="F439" s="16"/>
      <c r="G439" s="16"/>
      <c r="H439" s="16"/>
      <c r="I439" s="16"/>
      <c r="J439" s="16"/>
      <c r="K439" s="16"/>
      <c r="L439" s="16"/>
      <c r="M439" s="16"/>
      <c r="N439" s="68"/>
    </row>
    <row r="440" spans="2:14" s="48" customFormat="1" x14ac:dyDescent="0.2">
      <c r="B440" s="30"/>
      <c r="C440" s="65"/>
      <c r="E440" s="16"/>
      <c r="F440" s="16"/>
      <c r="G440" s="16"/>
      <c r="H440" s="16"/>
      <c r="I440" s="16"/>
      <c r="J440" s="16"/>
      <c r="K440" s="16"/>
      <c r="L440" s="16"/>
      <c r="M440" s="16"/>
      <c r="N440" s="68"/>
    </row>
    <row r="441" spans="2:14" s="48" customFormat="1" x14ac:dyDescent="0.2">
      <c r="B441" s="30"/>
      <c r="C441" s="65"/>
      <c r="E441" s="16"/>
      <c r="F441" s="16"/>
      <c r="G441" s="16"/>
      <c r="H441" s="16"/>
      <c r="I441" s="16"/>
      <c r="J441" s="16"/>
      <c r="K441" s="16"/>
      <c r="L441" s="16"/>
      <c r="M441" s="16"/>
      <c r="N441" s="68"/>
    </row>
    <row r="442" spans="2:14" s="48" customFormat="1" x14ac:dyDescent="0.2">
      <c r="B442" s="30"/>
      <c r="C442" s="65"/>
      <c r="E442" s="16"/>
      <c r="F442" s="16"/>
      <c r="G442" s="16"/>
      <c r="H442" s="16"/>
      <c r="I442" s="16"/>
      <c r="J442" s="16"/>
      <c r="K442" s="16"/>
      <c r="L442" s="16"/>
      <c r="M442" s="16"/>
      <c r="N442" s="68"/>
    </row>
    <row r="443" spans="2:14" s="48" customFormat="1" x14ac:dyDescent="0.2">
      <c r="B443" s="30"/>
      <c r="C443" s="65"/>
      <c r="E443" s="16"/>
      <c r="F443" s="16"/>
      <c r="G443" s="16"/>
      <c r="H443" s="16"/>
      <c r="I443" s="16"/>
      <c r="J443" s="16"/>
      <c r="K443" s="16"/>
      <c r="L443" s="16"/>
      <c r="M443" s="16"/>
      <c r="N443" s="68"/>
    </row>
    <row r="444" spans="2:14" s="48" customFormat="1" x14ac:dyDescent="0.2">
      <c r="B444" s="30"/>
      <c r="C444" s="65"/>
      <c r="E444" s="16"/>
      <c r="F444" s="16"/>
      <c r="G444" s="16"/>
      <c r="H444" s="16"/>
      <c r="I444" s="16"/>
      <c r="J444" s="16"/>
      <c r="K444" s="16"/>
      <c r="L444" s="16"/>
      <c r="M444" s="16"/>
      <c r="N444" s="68"/>
    </row>
    <row r="445" spans="2:14" s="48" customFormat="1" x14ac:dyDescent="0.2">
      <c r="B445" s="30"/>
      <c r="C445" s="65"/>
      <c r="E445" s="16"/>
      <c r="F445" s="16"/>
      <c r="G445" s="16"/>
      <c r="H445" s="16"/>
      <c r="I445" s="16"/>
      <c r="J445" s="16"/>
      <c r="K445" s="16"/>
      <c r="L445" s="16"/>
      <c r="M445" s="16"/>
      <c r="N445" s="68"/>
    </row>
    <row r="446" spans="2:14" s="48" customFormat="1" x14ac:dyDescent="0.2">
      <c r="B446" s="30"/>
      <c r="C446" s="65"/>
      <c r="E446" s="16"/>
      <c r="F446" s="16"/>
      <c r="G446" s="16"/>
      <c r="H446" s="16"/>
      <c r="I446" s="16"/>
      <c r="J446" s="16"/>
      <c r="K446" s="16"/>
      <c r="L446" s="16"/>
      <c r="M446" s="16"/>
      <c r="N446" s="68"/>
    </row>
    <row r="447" spans="2:14" s="48" customFormat="1" x14ac:dyDescent="0.2">
      <c r="B447" s="30"/>
      <c r="C447" s="65"/>
      <c r="E447" s="16"/>
      <c r="F447" s="16"/>
      <c r="G447" s="16"/>
      <c r="H447" s="16"/>
      <c r="I447" s="16"/>
      <c r="J447" s="16"/>
      <c r="K447" s="16"/>
      <c r="L447" s="16"/>
      <c r="M447" s="16"/>
      <c r="N447" s="68"/>
    </row>
    <row r="448" spans="2:14" s="48" customFormat="1" x14ac:dyDescent="0.2">
      <c r="B448" s="30"/>
      <c r="C448" s="65"/>
      <c r="E448" s="16"/>
      <c r="F448" s="16"/>
      <c r="G448" s="16"/>
      <c r="H448" s="16"/>
      <c r="I448" s="16"/>
      <c r="J448" s="16"/>
      <c r="K448" s="16"/>
      <c r="L448" s="16"/>
      <c r="M448" s="16"/>
      <c r="N448" s="68"/>
    </row>
    <row r="449" spans="2:14" s="48" customFormat="1" x14ac:dyDescent="0.2">
      <c r="B449" s="30"/>
      <c r="C449" s="65"/>
      <c r="E449" s="16"/>
      <c r="F449" s="16"/>
      <c r="G449" s="16"/>
      <c r="H449" s="16"/>
      <c r="I449" s="16"/>
      <c r="J449" s="16"/>
      <c r="K449" s="16"/>
      <c r="L449" s="16"/>
      <c r="M449" s="16"/>
      <c r="N449" s="68"/>
    </row>
    <row r="450" spans="2:14" s="48" customFormat="1" x14ac:dyDescent="0.2">
      <c r="B450" s="30"/>
      <c r="C450" s="65"/>
      <c r="E450" s="16"/>
      <c r="F450" s="16"/>
      <c r="G450" s="16"/>
      <c r="H450" s="16"/>
      <c r="I450" s="16"/>
      <c r="J450" s="16"/>
      <c r="K450" s="16"/>
      <c r="L450" s="16"/>
      <c r="M450" s="16"/>
      <c r="N450" s="68"/>
    </row>
    <row r="451" spans="2:14" s="48" customFormat="1" x14ac:dyDescent="0.2">
      <c r="B451" s="30"/>
      <c r="C451" s="65"/>
      <c r="E451" s="16"/>
      <c r="F451" s="16"/>
      <c r="G451" s="16"/>
      <c r="H451" s="16"/>
      <c r="I451" s="16"/>
      <c r="J451" s="16"/>
      <c r="K451" s="16"/>
      <c r="L451" s="16"/>
      <c r="M451" s="16"/>
      <c r="N451" s="68"/>
    </row>
    <row r="452" spans="2:14" s="48" customFormat="1" x14ac:dyDescent="0.2">
      <c r="B452" s="30"/>
      <c r="C452" s="65"/>
      <c r="E452" s="16"/>
      <c r="F452" s="16"/>
      <c r="G452" s="16"/>
      <c r="H452" s="16"/>
      <c r="I452" s="16"/>
      <c r="J452" s="16"/>
      <c r="K452" s="16"/>
      <c r="L452" s="16"/>
      <c r="M452" s="16"/>
      <c r="N452" s="68"/>
    </row>
    <row r="453" spans="2:14" s="48" customFormat="1" x14ac:dyDescent="0.2">
      <c r="B453" s="30"/>
      <c r="C453" s="65"/>
      <c r="E453" s="16"/>
      <c r="F453" s="16"/>
      <c r="G453" s="16"/>
      <c r="H453" s="16"/>
      <c r="I453" s="16"/>
      <c r="J453" s="16"/>
      <c r="K453" s="16"/>
      <c r="L453" s="16"/>
      <c r="M453" s="16"/>
      <c r="N453" s="68"/>
    </row>
    <row r="454" spans="2:14" s="48" customFormat="1" x14ac:dyDescent="0.2">
      <c r="B454" s="30"/>
      <c r="C454" s="65"/>
      <c r="E454" s="16"/>
      <c r="F454" s="16"/>
      <c r="G454" s="16"/>
      <c r="H454" s="16"/>
      <c r="I454" s="16"/>
      <c r="J454" s="16"/>
      <c r="K454" s="16"/>
      <c r="L454" s="16"/>
      <c r="M454" s="16"/>
      <c r="N454" s="68"/>
    </row>
    <row r="455" spans="2:14" s="48" customFormat="1" x14ac:dyDescent="0.2">
      <c r="B455" s="30"/>
      <c r="C455" s="65"/>
      <c r="E455" s="16"/>
      <c r="F455" s="16"/>
      <c r="G455" s="16"/>
      <c r="H455" s="16"/>
      <c r="I455" s="16"/>
      <c r="J455" s="16"/>
      <c r="K455" s="16"/>
      <c r="L455" s="16"/>
      <c r="M455" s="16"/>
      <c r="N455" s="68"/>
    </row>
    <row r="456" spans="2:14" s="48" customFormat="1" x14ac:dyDescent="0.2">
      <c r="B456" s="30"/>
      <c r="C456" s="65"/>
      <c r="E456" s="16"/>
      <c r="F456" s="16"/>
      <c r="G456" s="16"/>
      <c r="H456" s="16"/>
      <c r="I456" s="16"/>
      <c r="J456" s="16"/>
      <c r="K456" s="16"/>
      <c r="L456" s="16"/>
      <c r="M456" s="16"/>
      <c r="N456" s="68"/>
    </row>
    <row r="457" spans="2:14" s="48" customFormat="1" x14ac:dyDescent="0.2">
      <c r="B457" s="30"/>
      <c r="C457" s="65"/>
      <c r="E457" s="16"/>
      <c r="F457" s="16"/>
      <c r="G457" s="16"/>
      <c r="H457" s="16"/>
      <c r="I457" s="16"/>
      <c r="J457" s="16"/>
      <c r="K457" s="16"/>
      <c r="L457" s="16"/>
      <c r="M457" s="16"/>
      <c r="N457" s="68"/>
    </row>
    <row r="458" spans="2:14" s="48" customFormat="1" x14ac:dyDescent="0.2">
      <c r="B458" s="30"/>
      <c r="C458" s="65"/>
      <c r="E458" s="16"/>
      <c r="F458" s="16"/>
      <c r="G458" s="16"/>
      <c r="H458" s="16"/>
      <c r="I458" s="16"/>
      <c r="J458" s="16"/>
      <c r="K458" s="16"/>
      <c r="L458" s="16"/>
      <c r="M458" s="16"/>
      <c r="N458" s="68"/>
    </row>
    <row r="459" spans="2:14" s="48" customFormat="1" x14ac:dyDescent="0.2">
      <c r="B459" s="30"/>
      <c r="C459" s="65"/>
      <c r="E459" s="16"/>
      <c r="F459" s="16"/>
      <c r="G459" s="16"/>
      <c r="H459" s="16"/>
      <c r="I459" s="16"/>
      <c r="J459" s="16"/>
      <c r="K459" s="16"/>
      <c r="L459" s="16"/>
      <c r="M459" s="16"/>
      <c r="N459" s="68"/>
    </row>
    <row r="460" spans="2:14" s="48" customFormat="1" x14ac:dyDescent="0.2">
      <c r="B460" s="30"/>
      <c r="C460" s="65"/>
      <c r="E460" s="16"/>
      <c r="F460" s="16"/>
      <c r="G460" s="16"/>
      <c r="H460" s="16"/>
      <c r="I460" s="16"/>
      <c r="J460" s="16"/>
      <c r="K460" s="16"/>
      <c r="L460" s="16"/>
      <c r="M460" s="16"/>
      <c r="N460" s="68"/>
    </row>
    <row r="461" spans="2:14" s="48" customFormat="1" x14ac:dyDescent="0.2">
      <c r="B461" s="30"/>
      <c r="C461" s="65"/>
      <c r="E461" s="16"/>
      <c r="F461" s="16"/>
      <c r="G461" s="16"/>
      <c r="H461" s="16"/>
      <c r="I461" s="16"/>
      <c r="J461" s="16"/>
      <c r="K461" s="16"/>
      <c r="L461" s="16"/>
      <c r="M461" s="16"/>
      <c r="N461" s="68"/>
    </row>
    <row r="462" spans="2:14" s="48" customFormat="1" x14ac:dyDescent="0.2">
      <c r="B462" s="30"/>
      <c r="C462" s="65"/>
      <c r="E462" s="16"/>
      <c r="F462" s="16"/>
      <c r="G462" s="16"/>
      <c r="H462" s="16"/>
      <c r="I462" s="16"/>
      <c r="J462" s="16"/>
      <c r="K462" s="16"/>
      <c r="L462" s="16"/>
      <c r="M462" s="16"/>
      <c r="N462" s="68"/>
    </row>
    <row r="463" spans="2:14" s="48" customFormat="1" x14ac:dyDescent="0.2">
      <c r="B463" s="30"/>
      <c r="C463" s="65"/>
      <c r="E463" s="16"/>
      <c r="F463" s="16"/>
      <c r="G463" s="16"/>
      <c r="H463" s="16"/>
      <c r="I463" s="16"/>
      <c r="J463" s="16"/>
      <c r="K463" s="16"/>
      <c r="L463" s="16"/>
      <c r="M463" s="16"/>
      <c r="N463" s="68"/>
    </row>
    <row r="464" spans="2:14" s="48" customFormat="1" x14ac:dyDescent="0.2">
      <c r="B464" s="30"/>
      <c r="C464" s="65"/>
      <c r="E464" s="16"/>
      <c r="F464" s="16"/>
      <c r="G464" s="16"/>
      <c r="H464" s="16"/>
      <c r="I464" s="16"/>
      <c r="J464" s="16"/>
      <c r="K464" s="16"/>
      <c r="L464" s="16"/>
      <c r="M464" s="16"/>
      <c r="N464" s="68"/>
    </row>
    <row r="465" spans="2:14" s="48" customFormat="1" x14ac:dyDescent="0.2">
      <c r="B465" s="30"/>
      <c r="C465" s="65"/>
      <c r="E465" s="16"/>
      <c r="F465" s="16"/>
      <c r="G465" s="16"/>
      <c r="H465" s="16"/>
      <c r="I465" s="16"/>
      <c r="J465" s="16"/>
      <c r="K465" s="16"/>
      <c r="L465" s="16"/>
      <c r="M465" s="16"/>
      <c r="N465" s="68"/>
    </row>
    <row r="466" spans="2:14" s="48" customFormat="1" x14ac:dyDescent="0.2">
      <c r="B466" s="30"/>
      <c r="C466" s="65"/>
      <c r="E466" s="16"/>
      <c r="F466" s="16"/>
      <c r="G466" s="16"/>
      <c r="H466" s="16"/>
      <c r="I466" s="16"/>
      <c r="J466" s="16"/>
      <c r="K466" s="16"/>
      <c r="L466" s="16"/>
      <c r="M466" s="16"/>
      <c r="N466" s="68"/>
    </row>
    <row r="467" spans="2:14" s="48" customFormat="1" x14ac:dyDescent="0.2">
      <c r="B467" s="30"/>
      <c r="C467" s="65"/>
      <c r="E467" s="16"/>
      <c r="F467" s="16"/>
      <c r="G467" s="16"/>
      <c r="H467" s="16"/>
      <c r="I467" s="16"/>
      <c r="J467" s="16"/>
      <c r="K467" s="16"/>
      <c r="L467" s="16"/>
      <c r="M467" s="16"/>
      <c r="N467" s="68"/>
    </row>
    <row r="468" spans="2:14" s="48" customFormat="1" x14ac:dyDescent="0.2">
      <c r="B468" s="30"/>
      <c r="C468" s="65"/>
      <c r="E468" s="16"/>
      <c r="F468" s="16"/>
      <c r="G468" s="16"/>
      <c r="H468" s="16"/>
      <c r="I468" s="16"/>
      <c r="J468" s="16"/>
      <c r="K468" s="16"/>
      <c r="L468" s="16"/>
      <c r="M468" s="16"/>
      <c r="N468" s="68"/>
    </row>
    <row r="469" spans="2:14" s="48" customFormat="1" x14ac:dyDescent="0.2">
      <c r="B469" s="30"/>
      <c r="C469" s="65"/>
      <c r="E469" s="16"/>
      <c r="F469" s="16"/>
      <c r="G469" s="16"/>
      <c r="H469" s="16"/>
      <c r="I469" s="16"/>
      <c r="J469" s="16"/>
      <c r="K469" s="16"/>
      <c r="L469" s="16"/>
      <c r="M469" s="16"/>
      <c r="N469" s="68"/>
    </row>
    <row r="470" spans="2:14" s="48" customFormat="1" x14ac:dyDescent="0.2">
      <c r="B470" s="30"/>
      <c r="C470" s="65"/>
      <c r="E470" s="16"/>
      <c r="F470" s="16"/>
      <c r="G470" s="16"/>
      <c r="H470" s="16"/>
      <c r="I470" s="16"/>
      <c r="J470" s="16"/>
      <c r="K470" s="16"/>
      <c r="L470" s="16"/>
      <c r="M470" s="16"/>
      <c r="N470" s="68"/>
    </row>
    <row r="471" spans="2:14" s="48" customFormat="1" x14ac:dyDescent="0.2">
      <c r="B471" s="30"/>
      <c r="C471" s="65"/>
      <c r="E471" s="16"/>
      <c r="F471" s="16"/>
      <c r="G471" s="16"/>
      <c r="H471" s="16"/>
      <c r="I471" s="16"/>
      <c r="J471" s="16"/>
      <c r="K471" s="16"/>
      <c r="L471" s="16"/>
      <c r="M471" s="16"/>
      <c r="N471" s="68"/>
    </row>
    <row r="472" spans="2:14" s="48" customFormat="1" x14ac:dyDescent="0.2">
      <c r="B472" s="30"/>
      <c r="C472" s="65"/>
      <c r="E472" s="16"/>
      <c r="F472" s="16"/>
      <c r="G472" s="16"/>
      <c r="H472" s="16"/>
      <c r="I472" s="16"/>
      <c r="J472" s="16"/>
      <c r="K472" s="16"/>
      <c r="L472" s="16"/>
      <c r="M472" s="16"/>
      <c r="N472" s="68"/>
    </row>
    <row r="473" spans="2:14" s="48" customFormat="1" x14ac:dyDescent="0.2">
      <c r="B473" s="30"/>
      <c r="C473" s="65"/>
      <c r="E473" s="16"/>
      <c r="F473" s="16"/>
      <c r="G473" s="16"/>
      <c r="H473" s="16"/>
      <c r="I473" s="16"/>
      <c r="J473" s="16"/>
      <c r="K473" s="16"/>
      <c r="L473" s="16"/>
      <c r="M473" s="16"/>
      <c r="N473" s="68"/>
    </row>
    <row r="474" spans="2:14" s="48" customFormat="1" x14ac:dyDescent="0.2">
      <c r="B474" s="30"/>
      <c r="C474" s="65"/>
      <c r="E474" s="16"/>
      <c r="F474" s="16"/>
      <c r="G474" s="16"/>
      <c r="H474" s="16"/>
      <c r="I474" s="16"/>
      <c r="J474" s="16"/>
      <c r="K474" s="16"/>
      <c r="L474" s="16"/>
      <c r="M474" s="16"/>
      <c r="N474" s="68"/>
    </row>
    <row r="475" spans="2:14" s="48" customFormat="1" x14ac:dyDescent="0.2">
      <c r="B475" s="30"/>
      <c r="C475" s="65"/>
      <c r="E475" s="16"/>
      <c r="F475" s="16"/>
      <c r="G475" s="16"/>
      <c r="H475" s="16"/>
      <c r="I475" s="16"/>
      <c r="J475" s="16"/>
      <c r="K475" s="16"/>
      <c r="L475" s="16"/>
      <c r="M475" s="16"/>
      <c r="N475" s="68"/>
    </row>
    <row r="476" spans="2:14" s="48" customFormat="1" x14ac:dyDescent="0.2">
      <c r="B476" s="30"/>
      <c r="C476" s="65"/>
      <c r="E476" s="16"/>
      <c r="F476" s="16"/>
      <c r="G476" s="16"/>
      <c r="H476" s="16"/>
      <c r="I476" s="16"/>
      <c r="J476" s="16"/>
      <c r="K476" s="16"/>
      <c r="L476" s="16"/>
      <c r="M476" s="16"/>
      <c r="N476" s="68"/>
    </row>
    <row r="477" spans="2:14" s="48" customFormat="1" x14ac:dyDescent="0.2">
      <c r="B477" s="30"/>
      <c r="C477" s="65"/>
      <c r="E477" s="16"/>
      <c r="F477" s="16"/>
      <c r="G477" s="16"/>
      <c r="H477" s="16"/>
      <c r="I477" s="16"/>
      <c r="J477" s="16"/>
      <c r="K477" s="16"/>
      <c r="L477" s="16"/>
      <c r="M477" s="16"/>
      <c r="N477" s="68"/>
    </row>
    <row r="478" spans="2:14" s="48" customFormat="1" x14ac:dyDescent="0.2">
      <c r="B478" s="30"/>
      <c r="C478" s="65"/>
      <c r="E478" s="16"/>
      <c r="F478" s="16"/>
      <c r="G478" s="16"/>
      <c r="H478" s="16"/>
      <c r="I478" s="16"/>
      <c r="J478" s="16"/>
      <c r="K478" s="16"/>
      <c r="L478" s="16"/>
      <c r="M478" s="16"/>
      <c r="N478" s="68"/>
    </row>
    <row r="479" spans="2:14" s="48" customFormat="1" x14ac:dyDescent="0.2">
      <c r="B479" s="30"/>
      <c r="C479" s="65"/>
      <c r="E479" s="16"/>
      <c r="F479" s="16"/>
      <c r="G479" s="16"/>
      <c r="H479" s="16"/>
      <c r="I479" s="16"/>
      <c r="J479" s="16"/>
      <c r="K479" s="16"/>
      <c r="L479" s="16"/>
      <c r="M479" s="16"/>
      <c r="N479" s="68"/>
    </row>
  </sheetData>
  <autoFilter ref="A13:N411" xr:uid="{00000000-0009-0000-0000-000000000000}">
    <filterColumn colId="1">
      <filters>
        <filter val="MARIA ALEJANDRA RALDA ARANGO"/>
        <filter val="MARIA DEL CARMEN PEREZ MOLLINEDO"/>
        <filter val="MARÍA FERNANDA GALINDO HERNÁNDEZ"/>
        <filter val="MARILYN FERNANDA SASVIN SIL"/>
        <filter val="MARTA MARIA VALDEZ CORADO"/>
        <filter val="MARVIN ALEXANDER VÁSQUEZ LÓPEZ"/>
        <filter val="MARVIN OSWALDO RODRIGO MERIDA ALVARADO"/>
        <filter val="MELANY BEATRIZ CORTEZ ESCOBAR"/>
        <filter val="MELISSA MARÍA SANDOVAL BOLAÑOS"/>
        <filter val="MERLIN EMILIA TUCHÁN AGUILAR"/>
      </filters>
    </filterColumn>
    <filterColumn colId="2">
      <filters>
        <filter val="011"/>
      </filters>
    </filterColumn>
  </autoFilter>
  <sortState xmlns:xlrd2="http://schemas.microsoft.com/office/spreadsheetml/2017/richdata2" ref="B366:T366">
    <sortCondition ref="B366"/>
  </sortState>
  <mergeCells count="10">
    <mergeCell ref="B1:D1"/>
    <mergeCell ref="B2:D2"/>
    <mergeCell ref="B3:D3"/>
    <mergeCell ref="A403:B403"/>
    <mergeCell ref="A397:B397"/>
    <mergeCell ref="A380:B380"/>
    <mergeCell ref="A369:B369"/>
    <mergeCell ref="A336:B336"/>
    <mergeCell ref="A328:B328"/>
    <mergeCell ref="A322:B322"/>
  </mergeCells>
  <printOptions horizontalCentered="1"/>
  <pageMargins left="0.19685039370078741" right="0.19685039370078741" top="0.51181102362204722" bottom="1.2204724409448819" header="0.19685039370078741" footer="0"/>
  <pageSetup scale="5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011 y 022 GENERAL</vt:lpstr>
      <vt:lpstr>'011 y 022 GENERAL'!Print_Titles</vt:lpstr>
      <vt:lpstr>'011 y 022 GENERAL'!Títulos_a_imprimir</vt:lpstr>
    </vt:vector>
  </TitlesOfParts>
  <Company>Inguat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jurbina</dc:creator>
  <cp:lastModifiedBy>Silvia Desiree Recinos Juárez</cp:lastModifiedBy>
  <cp:lastPrinted>2025-06-19T23:21:35Z</cp:lastPrinted>
  <dcterms:created xsi:type="dcterms:W3CDTF">2009-03-30T20:58:52Z</dcterms:created>
  <dcterms:modified xsi:type="dcterms:W3CDTF">2025-06-19T23:22:16Z</dcterms:modified>
</cp:coreProperties>
</file>